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ar5\Desktop\BB Insurance\03\"/>
    </mc:Choice>
  </mc:AlternateContent>
  <bookViews>
    <workbookView xWindow="-105" yWindow="-105" windowWidth="23250" windowHeight="12570" tabRatio="929" activeTab="2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21" l="1"/>
  <c r="G50" i="21"/>
  <c r="I50" i="21"/>
  <c r="K50" i="21"/>
  <c r="O50" i="21"/>
  <c r="Q50" i="21"/>
  <c r="W50" i="21"/>
  <c r="X50" i="21"/>
  <c r="AA50" i="21"/>
  <c r="H50" i="21"/>
  <c r="V50" i="21"/>
  <c r="M50" i="21"/>
  <c r="E50" i="21"/>
  <c r="D50" i="21"/>
  <c r="C50" i="21"/>
  <c r="U50" i="21"/>
  <c r="Z50" i="21"/>
  <c r="P50" i="21"/>
  <c r="E50" i="26"/>
  <c r="T50" i="21"/>
  <c r="S50" i="21"/>
  <c r="R50" i="21"/>
  <c r="L50" i="21"/>
  <c r="J50" i="21"/>
  <c r="E61" i="27"/>
  <c r="E49" i="27"/>
  <c r="E41" i="26"/>
  <c r="E28" i="26"/>
  <c r="A4" i="21"/>
  <c r="AC11" i="21"/>
  <c r="AC50" i="21"/>
  <c r="AD11" i="21"/>
  <c r="AE11" i="21"/>
  <c r="AE50" i="21"/>
  <c r="AF11" i="21"/>
  <c r="AF50" i="21"/>
  <c r="AG11" i="21"/>
  <c r="AH11" i="21"/>
  <c r="AI11" i="21"/>
  <c r="AJ11" i="21"/>
  <c r="AK11" i="21"/>
  <c r="AK50" i="21"/>
  <c r="AL11" i="21"/>
  <c r="AL50" i="21"/>
  <c r="AC17" i="21"/>
  <c r="AD17" i="21"/>
  <c r="AD50" i="21"/>
  <c r="AE17" i="21"/>
  <c r="AF17" i="21"/>
  <c r="AG17" i="21"/>
  <c r="AH17" i="21"/>
  <c r="AH50" i="21"/>
  <c r="AI17" i="21"/>
  <c r="AJ17" i="21"/>
  <c r="AJ50" i="21"/>
  <c r="AK17" i="21"/>
  <c r="AL17" i="21"/>
  <c r="AC21" i="21"/>
  <c r="AD21" i="21"/>
  <c r="AE21" i="21"/>
  <c r="AF21" i="21"/>
  <c r="AG21" i="21"/>
  <c r="AH21" i="21"/>
  <c r="AI21" i="21"/>
  <c r="AJ21" i="21"/>
  <c r="AK21" i="21"/>
  <c r="AL21" i="21"/>
  <c r="AC24" i="21"/>
  <c r="AD24" i="21"/>
  <c r="AE24" i="21"/>
  <c r="AF24" i="21"/>
  <c r="AG24" i="21"/>
  <c r="AG50" i="21"/>
  <c r="AH24" i="21"/>
  <c r="AI24" i="21"/>
  <c r="AJ24" i="21"/>
  <c r="AK24" i="21"/>
  <c r="AL24" i="21"/>
  <c r="AC30" i="21"/>
  <c r="AD30" i="21"/>
  <c r="AE30" i="21"/>
  <c r="AF30" i="21"/>
  <c r="AG30" i="21"/>
  <c r="AH30" i="21"/>
  <c r="AI30" i="21"/>
  <c r="AJ30" i="21"/>
  <c r="AK30" i="21"/>
  <c r="AL30" i="21"/>
  <c r="AC34" i="21"/>
  <c r="AD34" i="21"/>
  <c r="AE34" i="21"/>
  <c r="AF34" i="21"/>
  <c r="AG34" i="21"/>
  <c r="AH34" i="21"/>
  <c r="AI34" i="21"/>
  <c r="AJ34" i="21"/>
  <c r="AK34" i="21"/>
  <c r="AL34" i="21"/>
  <c r="AC40" i="21"/>
  <c r="AD40" i="21"/>
  <c r="AE40" i="21"/>
  <c r="AF40" i="21"/>
  <c r="AG40" i="21"/>
  <c r="AH40" i="21"/>
  <c r="AI40" i="21"/>
  <c r="AI50" i="21"/>
  <c r="AJ40" i="21"/>
  <c r="AK40" i="21"/>
  <c r="AL40" i="21"/>
  <c r="AC45" i="21"/>
  <c r="AD45" i="21"/>
  <c r="AE45" i="21"/>
  <c r="AF45" i="21"/>
  <c r="AG45" i="21"/>
  <c r="AH45" i="21"/>
  <c r="AI45" i="21"/>
  <c r="AJ45" i="21"/>
  <c r="AK45" i="21"/>
  <c r="AL45" i="21"/>
  <c r="E41" i="27"/>
  <c r="E22" i="27"/>
  <c r="E43" i="27" l="1"/>
  <c r="E72" i="27" s="1"/>
  <c r="E51" i="26"/>
  <c r="Y50" i="21"/>
  <c r="N50" i="21"/>
  <c r="E74" i="27"/>
</calcChain>
</file>

<file path=xl/sharedStrings.xml><?xml version="1.0" encoding="utf-8"?>
<sst xmlns="http://schemas.openxmlformats.org/spreadsheetml/2006/main" count="329" uniqueCount="247">
  <si>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</si>
  <si>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</si>
  <si>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</si>
  <si>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</si>
  <si>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</si>
  <si>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</si>
  <si>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</si>
  <si>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</si>
  <si>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</si>
  <si>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</si>
  <si>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</si>
  <si>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</si>
  <si>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</si>
  <si>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</si>
  <si>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</si>
  <si>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</si>
  <si>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</si>
  <si>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</si>
  <si>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</si>
  <si>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</si>
  <si>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</si>
  <si>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</si>
  <si>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</si>
  <si>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</si>
  <si>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</si>
  <si>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</si>
  <si>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</si>
  <si>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</si>
  <si>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</si>
  <si>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</si>
  <si>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</si>
  <si>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</si>
  <si>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</si>
  <si>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</si>
  <si>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</si>
  <si>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</si>
  <si>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</si>
  <si>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</si>
  <si>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</si>
  <si>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</si>
  <si>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</si>
  <si>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</si>
  <si>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</si>
  <si>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</si>
  <si>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</si>
  <si>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</si>
  <si>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</si>
  <si>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</si>
  <si>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</si>
  <si>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</si>
  <si>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</si>
  <si>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</si>
  <si>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</si>
  <si>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</si>
  <si>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</si>
  <si>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</si>
  <si>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</si>
  <si>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</si>
  <si>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</si>
  <si>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</si>
  <si>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</si>
  <si>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</si>
  <si>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</si>
  <si>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</si>
  <si>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</si>
  <si>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</si>
  <si>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</si>
  <si>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</si>
  <si>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</si>
  <si>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</si>
  <si>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</si>
  <si>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</si>
  <si>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</si>
  <si>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</si>
  <si>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</si>
  <si>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</si>
  <si>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</si>
  <si>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</si>
  <si>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</si>
  <si>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</si>
  <si>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</si>
  <si>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</si>
  <si>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</si>
  <si>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</si>
  <si>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</si>
  <si>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</si>
  <si>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</si>
  <si>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</si>
  <si>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</si>
  <si>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</si>
  <si>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</si>
  <si>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</si>
  <si>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</si>
  <si>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</si>
  <si>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</si>
  <si>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</si>
  <si>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</si>
  <si>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</si>
  <si>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</si>
  <si>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</si>
  <si>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</si>
  <si>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</si>
  <si>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</si>
  <si>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</si>
  <si>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</si>
  <si>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</si>
  <si>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</si>
  <si>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</si>
  <si>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</si>
  <si>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</si>
  <si>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</si>
  <si>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</si>
  <si>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</si>
  <si>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</si>
  <si>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</si>
  <si>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</si>
  <si>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</si>
  <si>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</si>
  <si>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</si>
  <si>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</si>
  <si>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</si>
  <si>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</si>
  <si>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</si>
  <si>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</si>
  <si>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</si>
  <si>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</si>
  <si>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</si>
  <si>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</si>
  <si>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</si>
  <si>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</si>
  <si>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</si>
  <si>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</si>
  <si>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</si>
  <si>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</si>
  <si>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</si>
  <si>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</si>
  <si>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</si>
  <si>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</si>
  <si>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</si>
  <si>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</si>
  <si>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</si>
  <si>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</si>
  <si>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</si>
  <si>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</si>
  <si>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</si>
  <si>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</si>
  <si>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</si>
  <si>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</si>
  <si>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</si>
  <si>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</si>
  <si>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</si>
  <si>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</si>
  <si>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</si>
  <si>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</si>
  <si>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</si>
  <si>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</si>
  <si>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</si>
  <si>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</si>
  <si>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</si>
  <si>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</si>
  <si>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</si>
  <si>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</si>
  <si>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</si>
  <si>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</si>
  <si>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</si>
  <si>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</si>
  <si>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</si>
  <si>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</si>
  <si>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</si>
  <si>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</si>
  <si>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</si>
  <si>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</si>
  <si>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</si>
  <si>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</si>
  <si>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</si>
  <si>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</si>
  <si>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</si>
  <si>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</si>
  <si>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</si>
  <si>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</si>
  <si>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</si>
  <si>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</si>
  <si>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</si>
  <si>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</si>
  <si>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</si>
  <si>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</si>
  <si>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</si>
  <si>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</si>
  <si>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</si>
  <si>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</si>
  <si>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</si>
  <si>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</si>
  <si>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</si>
  <si>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</si>
  <si>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</si>
  <si>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</si>
  <si>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</si>
  <si>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</si>
  <si>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</si>
  <si>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</si>
  <si>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</si>
  <si>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</si>
  <si>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</si>
  <si>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</si>
  <si>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</si>
  <si>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</si>
  <si>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</si>
  <si>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</si>
  <si>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</si>
  <si>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</si>
  <si>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</si>
  <si>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</si>
  <si>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</si>
  <si>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</si>
  <si>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</si>
  <si>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</si>
  <si>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</si>
  <si>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</si>
  <si>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</si>
  <si>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</si>
  <si>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</si>
  <si>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</si>
  <si>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</si>
  <si>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</si>
  <si>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</si>
  <si>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</si>
  <si>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</si>
  <si>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</si>
  <si>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</si>
  <si>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</si>
  <si>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</si>
  <si>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</si>
  <si>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</si>
  <si>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</si>
  <si>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</si>
  <si>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</si>
  <si>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</si>
  <si>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</si>
  <si>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</si>
  <si>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</si>
  <si>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</si>
  <si>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</si>
  <si>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"ჰუალინგ დაზღვევა"</t>
  </si>
  <si>
    <t>მზღვეველი: სს "ბბ დაზღვევა"</t>
  </si>
  <si>
    <t>მზღვეველი:  სს "ბბ დაზღვევა"</t>
  </si>
  <si>
    <t>ანგარიშგების თარიღი: 31/03/2023</t>
  </si>
  <si>
    <t>ანგარიშგების პერიოდი: 01/01/2022-31/03/2022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</si>
</sst>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_-* #,##0.00\ _L_a_r_i_-;\-* #,##0.00\ _L_a_r_i_-;_-* &quot;-&quot;??\ _L_a_r_i_-;_-@_-"/>
    <numFmt numFmtId="170" formatCode="0.0%"/>
    <numFmt numFmtId="171" formatCode="&quot;$&quot;#,##0.0000_);\(&quot;$&quot;#,##0.0000\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-* #,##0.00\ _л_в_-;\-* #,##0.00\ _л_в_-;_-* &quot;-&quot;??\ _л_в_-;_-@_-"/>
    <numFmt numFmtId="180" formatCode="#,##0.00000"/>
    <numFmt numFmtId="181" formatCode="000"/>
    <numFmt numFmtId="182" formatCode="_._.* \(#,##0\)_%;_._.* #,##0_)_%;_._.* 0_)_%;_._.@_)_%"/>
    <numFmt numFmtId="183" formatCode="_._.&quot;$&quot;* \(#,##0\)_%;_._.&quot;$&quot;* #,##0_)_%;_._.&quot;$&quot;* 0_)_%;_._.@_)_%"/>
    <numFmt numFmtId="184" formatCode="* \(#,##0\);* #,##0_);&quot;-&quot;??_);@"/>
    <numFmt numFmtId="185" formatCode="&quot;$&quot;* #,##0_)_%;&quot;$&quot;* \(#,##0\)_%;&quot;$&quot;* &quot;-&quot;??_)_%;@_)_%"/>
    <numFmt numFmtId="186" formatCode="_._.&quot;$&quot;* #,##0.0_)_%;_._.&quot;$&quot;* \(#,##0.0\)_%"/>
    <numFmt numFmtId="187" formatCode="&quot;$&quot;* #,##0.0_)_%;&quot;$&quot;* \(#,##0.0\)_%;&quot;$&quot;* \ .0_)_%"/>
    <numFmt numFmtId="188" formatCode="_._.&quot;$&quot;* #,##0.00_)_%;_._.&quot;$&quot;* \(#,##0.00\)_%"/>
    <numFmt numFmtId="189" formatCode="&quot;$&quot;* #,##0.00_)_%;&quot;$&quot;* \(#,##0.00\)_%;&quot;$&quot;* \ .00_)_%"/>
    <numFmt numFmtId="190" formatCode="_._.&quot;$&quot;* #,##0.000_)_%;_._.&quot;$&quot;* \(#,##0.000\)_%"/>
    <numFmt numFmtId="191" formatCode="&quot;$&quot;* #,##0.000_)_%;&quot;$&quot;* \(#,##0.000\)_%;&quot;$&quot;* \ .000_)_%"/>
    <numFmt numFmtId="192" formatCode="mmmm\ d\,\ yyyy"/>
    <numFmt numFmtId="193" formatCode="* #,##0_);* \(#,##0\);&quot;-&quot;??_);@"/>
    <numFmt numFmtId="194" formatCode="_-* #,##0.00\ _z_ł_-;\-* #,##0.00\ _z_ł_-;_-* &quot;-&quot;??\ _z_ł_-;_-@_-"/>
    <numFmt numFmtId="195" formatCode="_-* #,##0.00\ [$€-1]_-;\-* #,##0.00\ [$€-1]_-;_-* &quot;-&quot;??\ [$€-1]_-"/>
    <numFmt numFmtId="196" formatCode="0.000000"/>
    <numFmt numFmtId="197" formatCode="0.0;\(0.0\)"/>
    <numFmt numFmtId="198" formatCode="#,##0.0_);\(#,##0.0\)"/>
    <numFmt numFmtId="199" formatCode="0.00\ %"/>
    <numFmt numFmtId="200" formatCode="_(&quot;MT&quot;* #,##0.00_);\(&quot;MT&quot;* #,##0.00\)"/>
    <numFmt numFmtId="201" formatCode="General_)"/>
    <numFmt numFmtId="202" formatCode="###0;[Red]\(###0\)"/>
    <numFmt numFmtId="203" formatCode="0.00_)"/>
    <numFmt numFmtId="204" formatCode="0_)"/>
    <numFmt numFmtId="205" formatCode="_(* #,##0_);\(* #,##0\)"/>
    <numFmt numFmtId="206" formatCode="0_)%;\(0\)%"/>
    <numFmt numFmtId="207" formatCode="_._._(* 0_)%;_._.* \(0\)%"/>
    <numFmt numFmtId="208" formatCode="_(0_)%;\(0\)%"/>
    <numFmt numFmtId="209" formatCode="0%_);\(0%\)"/>
    <numFmt numFmtId="210" formatCode="_(0.0_)%;\(0.0\)%"/>
    <numFmt numFmtId="211" formatCode="_._._(* 0.0_)%;_._.* \(0.0\)%"/>
    <numFmt numFmtId="212" formatCode="_(0.00_)%;\(0.00\)%"/>
    <numFmt numFmtId="213" formatCode="_._._(* 0.00_)%;_._.* \(0.00\)%"/>
    <numFmt numFmtId="214" formatCode="_(0.000_)%;\(0.000\)%"/>
    <numFmt numFmtId="215" formatCode="_._._(* 0.000_)%;_._.* \(0.000\)%"/>
    <numFmt numFmtId="216" formatCode="mm/dd/yy"/>
    <numFmt numFmtId="217" formatCode="#,##0;\(#,##0\)"/>
    <numFmt numFmtId="218" formatCode="_-* #,##0&quot;р.&quot;_-;\-* #,##0&quot;р.&quot;_-;_-* &quot;-&quot;&quot;р.&quot;_-;_-@_-"/>
    <numFmt numFmtId="219" formatCode="_-* #,##0.00&quot;р.&quot;_-;\-* #,##0.00&quot;р.&quot;_-;_-* &quot;-&quot;??&quot;р.&quot;_-;_-@_-"/>
    <numFmt numFmtId="220" formatCode="_-* #,##0\ _р_._-;\-* #,##0\ _р_._-;_-* &quot;-&quot;\ _р_._-;_-@_-"/>
    <numFmt numFmtId="221" formatCode="_-* #,##0.00\ _р_._-;\-* #,##0.00\ _р_._-;_-* &quot;-&quot;??\ _р_._-;_-@_-"/>
    <numFmt numFmtId="222" formatCode="_-* #,##0_р_._-;\-* #,##0_р_._-;_-* &quot;-&quot;_р_._-;_-@_-"/>
    <numFmt numFmtId="223" formatCode="_-* #,##0.00_р_._-;\-* #,##0.00_р_._-;_-* &quot;-&quot;??_р_._-;_-@_-"/>
    <numFmt numFmtId="224" formatCode="_-* #,##0.00\ _К_р_б_._-;\-* #,##0.00\ _К_р_б_._-;_-* &quot;-&quot;??\ _К_р_б_._-;_-@_-"/>
  </numFmts>
  <fonts count="1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  <font>
      <b/>
      <sz val="10"/>
      <color rgb="FFFF0000"/>
      <name val="Sylfaen"/>
      <family val="1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72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1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82" fontId="31" fillId="0" borderId="0" applyFill="0" applyBorder="0" applyProtection="0"/>
    <xf numFmtId="183" fontId="22" fillId="0" borderId="0" applyFont="0" applyFill="0" applyBorder="0" applyAlignment="0" applyProtection="0"/>
    <xf numFmtId="184" fontId="32" fillId="0" borderId="0" applyFill="0" applyBorder="0" applyProtection="0"/>
    <xf numFmtId="184" fontId="32" fillId="0" borderId="4" applyFill="0" applyProtection="0"/>
    <xf numFmtId="184" fontId="32" fillId="0" borderId="5" applyFill="0" applyProtection="0"/>
    <xf numFmtId="184" fontId="32" fillId="0" borderId="0" applyFill="0" applyBorder="0" applyProtection="0"/>
    <xf numFmtId="18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32" fillId="0" borderId="0" applyFill="0" applyBorder="0" applyProtection="0"/>
    <xf numFmtId="193" fontId="32" fillId="0" borderId="4" applyFill="0" applyProtection="0"/>
    <xf numFmtId="193" fontId="32" fillId="0" borderId="5" applyFill="0" applyProtection="0"/>
    <xf numFmtId="193" fontId="32" fillId="0" borderId="0" applyFill="0" applyBorder="0" applyProtection="0"/>
    <xf numFmtId="194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5" fontId="37" fillId="0" borderId="0" applyFont="0" applyFill="0" applyBorder="0" applyAlignment="0" applyProtection="0"/>
    <xf numFmtId="196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7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8" fontId="49" fillId="39" borderId="0"/>
    <xf numFmtId="199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8" fontId="52" fillId="40" borderId="0"/>
    <xf numFmtId="14" fontId="50" fillId="0" borderId="14">
      <alignment horizontal="center"/>
    </xf>
    <xf numFmtId="200" fontId="50" fillId="0" borderId="14"/>
    <xf numFmtId="201" fontId="53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53" fillId="0" borderId="0" applyFont="0" applyFill="0" applyBorder="0" applyAlignment="0" applyProtection="0"/>
    <xf numFmtId="204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3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5" fontId="27" fillId="0" borderId="14"/>
    <xf numFmtId="205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6" fontId="19" fillId="0" borderId="0" applyFont="0" applyFill="0" applyBorder="0" applyAlignment="0" applyProtection="0"/>
    <xf numFmtId="207" fontId="22" fillId="0" borderId="0" applyFont="0" applyFill="0" applyBorder="0" applyAlignment="0" applyProtection="0"/>
    <xf numFmtId="208" fontId="23" fillId="0" borderId="0" applyFont="0" applyFill="0" applyBorder="0" applyAlignment="0" applyProtection="0"/>
    <xf numFmtId="20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10" fontId="23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3" fillId="0" borderId="0" applyFont="0" applyFill="0" applyBorder="0" applyAlignment="0" applyProtection="0"/>
    <xf numFmtId="213" fontId="22" fillId="0" borderId="0" applyFont="0" applyFill="0" applyBorder="0" applyAlignment="0" applyProtection="0"/>
    <xf numFmtId="214" fontId="23" fillId="0" borderId="0" applyFont="0" applyFill="0" applyBorder="0" applyAlignment="0" applyProtection="0"/>
    <xf numFmtId="215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164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6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7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20" fontId="90" fillId="0" borderId="0" applyFont="0" applyFill="0" applyBorder="0" applyAlignment="0" applyProtection="0"/>
    <xf numFmtId="221" fontId="90" fillId="0" borderId="0" applyFont="0" applyFill="0" applyBorder="0" applyAlignment="0" applyProtection="0"/>
    <xf numFmtId="222" fontId="24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300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07" fillId="36" borderId="13" xfId="0" applyFont="1" applyFill="1" applyBorder="1" applyAlignment="1">
      <alignment vertical="center" wrapText="1"/>
    </xf>
    <xf numFmtId="49" fontId="110" fillId="48" borderId="26" xfId="380" applyNumberFormat="1" applyFont="1" applyFill="1" applyBorder="1" applyAlignment="1">
      <alignment horizontal="center" vertical="center"/>
    </xf>
    <xf numFmtId="168" fontId="107" fillId="44" borderId="27" xfId="231" applyNumberFormat="1" applyFont="1" applyFill="1" applyBorder="1" applyAlignment="1">
      <alignment vertical="center" wrapText="1"/>
    </xf>
    <xf numFmtId="168" fontId="107" fillId="36" borderId="28" xfId="231" applyNumberFormat="1" applyFont="1" applyFill="1" applyBorder="1" applyAlignment="1">
      <alignment horizontal="center"/>
    </xf>
    <xf numFmtId="168" fontId="107" fillId="36" borderId="29" xfId="231" applyNumberFormat="1" applyFont="1" applyFill="1" applyBorder="1" applyAlignment="1">
      <alignment horizontal="center"/>
    </xf>
    <xf numFmtId="49" fontId="108" fillId="0" borderId="30" xfId="380" applyNumberFormat="1" applyFont="1" applyBorder="1" applyAlignment="1">
      <alignment horizontal="right" vertical="center"/>
    </xf>
    <xf numFmtId="49" fontId="108" fillId="0" borderId="31" xfId="380" applyNumberFormat="1" applyFont="1" applyBorder="1" applyAlignment="1">
      <alignment horizontal="right" vertical="center"/>
    </xf>
    <xf numFmtId="49" fontId="108" fillId="0" borderId="32" xfId="380" applyNumberFormat="1" applyFont="1" applyBorder="1" applyAlignment="1">
      <alignment horizontal="right" vertical="center"/>
    </xf>
    <xf numFmtId="49" fontId="110" fillId="48" borderId="33" xfId="380" applyNumberFormat="1" applyFont="1" applyFill="1" applyBorder="1" applyAlignment="1">
      <alignment horizontal="center" vertical="center"/>
    </xf>
    <xf numFmtId="168" fontId="107" fillId="44" borderId="34" xfId="231" applyNumberFormat="1" applyFont="1" applyFill="1" applyBorder="1" applyAlignment="1">
      <alignment vertical="center" wrapText="1"/>
    </xf>
    <xf numFmtId="168" fontId="109" fillId="45" borderId="35" xfId="231" applyNumberFormat="1" applyFont="1" applyFill="1" applyBorder="1" applyAlignment="1" applyProtection="1">
      <alignment vertical="center" wrapText="1"/>
      <protection locked="0"/>
    </xf>
    <xf numFmtId="168" fontId="109" fillId="45" borderId="28" xfId="231" applyNumberFormat="1" applyFont="1" applyFill="1" applyBorder="1" applyAlignment="1" applyProtection="1">
      <alignment vertical="center" wrapText="1"/>
      <protection locked="0"/>
    </xf>
    <xf numFmtId="168" fontId="109" fillId="45" borderId="36" xfId="231" applyNumberFormat="1" applyFont="1" applyFill="1" applyBorder="1" applyAlignment="1" applyProtection="1">
      <alignment vertical="center" wrapText="1"/>
      <protection locked="0"/>
    </xf>
    <xf numFmtId="168" fontId="109" fillId="45" borderId="37" xfId="231" applyNumberFormat="1" applyFont="1" applyFill="1" applyBorder="1" applyAlignment="1" applyProtection="1">
      <alignment vertical="center" wrapText="1"/>
      <protection locked="0"/>
    </xf>
    <xf numFmtId="168" fontId="109" fillId="45" borderId="38" xfId="231" applyNumberFormat="1" applyFont="1" applyFill="1" applyBorder="1" applyAlignment="1" applyProtection="1">
      <alignment vertical="center" wrapText="1"/>
      <protection locked="0"/>
    </xf>
    <xf numFmtId="168" fontId="109" fillId="45" borderId="39" xfId="231" applyNumberFormat="1" applyFont="1" applyFill="1" applyBorder="1" applyAlignment="1" applyProtection="1">
      <alignment vertical="center" wrapText="1"/>
      <protection locked="0"/>
    </xf>
    <xf numFmtId="168" fontId="109" fillId="45" borderId="25" xfId="231" applyNumberFormat="1" applyFont="1" applyFill="1" applyBorder="1" applyAlignment="1" applyProtection="1">
      <alignment vertical="center" wrapText="1"/>
      <protection locked="0"/>
    </xf>
    <xf numFmtId="168" fontId="107" fillId="44" borderId="33" xfId="231" applyNumberFormat="1" applyFont="1" applyFill="1" applyBorder="1" applyAlignment="1">
      <alignment vertical="center" wrapText="1"/>
    </xf>
    <xf numFmtId="168" fontId="107" fillId="36" borderId="26" xfId="231" applyNumberFormat="1" applyFont="1" applyFill="1" applyBorder="1" applyAlignment="1">
      <alignment horizontal="center"/>
    </xf>
    <xf numFmtId="168" fontId="107" fillId="0" borderId="40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/>
    <xf numFmtId="168" fontId="107" fillId="46" borderId="28" xfId="231" applyNumberFormat="1" applyFont="1" applyFill="1" applyBorder="1" applyAlignment="1"/>
    <xf numFmtId="168" fontId="107" fillId="44" borderId="40" xfId="231" applyNumberFormat="1" applyFont="1" applyFill="1" applyBorder="1" applyAlignment="1"/>
    <xf numFmtId="168" fontId="107" fillId="44" borderId="3" xfId="231" applyNumberFormat="1" applyFont="1" applyFill="1" applyBorder="1" applyAlignment="1"/>
    <xf numFmtId="168" fontId="107" fillId="0" borderId="28" xfId="231" applyNumberFormat="1" applyFont="1" applyBorder="1" applyAlignment="1" applyProtection="1">
      <alignment vertical="center"/>
      <protection locked="0"/>
    </xf>
    <xf numFmtId="168" fontId="107" fillId="36" borderId="28" xfId="231" applyNumberFormat="1" applyFont="1" applyFill="1" applyBorder="1" applyAlignment="1"/>
    <xf numFmtId="168" fontId="107" fillId="0" borderId="3" xfId="231" applyNumberFormat="1" applyFont="1" applyBorder="1" applyAlignment="1" applyProtection="1">
      <alignment vertical="center"/>
      <protection locked="0"/>
    </xf>
    <xf numFmtId="168" fontId="107" fillId="44" borderId="27" xfId="231" applyNumberFormat="1" applyFont="1" applyFill="1" applyBorder="1" applyAlignment="1">
      <alignment vertical="center"/>
    </xf>
    <xf numFmtId="168" fontId="107" fillId="0" borderId="40" xfId="231" applyNumberFormat="1" applyFont="1" applyFill="1" applyBorder="1" applyAlignment="1">
      <alignment vertical="center"/>
    </xf>
    <xf numFmtId="168" fontId="107" fillId="0" borderId="3" xfId="231" applyNumberFormat="1" applyFont="1" applyFill="1" applyBorder="1" applyAlignment="1">
      <alignment horizontal="center" vertical="center"/>
    </xf>
    <xf numFmtId="168" fontId="107" fillId="0" borderId="40" xfId="231" applyNumberFormat="1" applyFont="1" applyFill="1" applyBorder="1" applyAlignment="1">
      <alignment horizontal="center" vertical="center"/>
    </xf>
    <xf numFmtId="168" fontId="107" fillId="46" borderId="26" xfId="231" applyNumberFormat="1" applyFont="1" applyFill="1" applyBorder="1"/>
    <xf numFmtId="168" fontId="107" fillId="46" borderId="28" xfId="231" applyNumberFormat="1" applyFont="1" applyFill="1" applyBorder="1"/>
    <xf numFmtId="168" fontId="107" fillId="46" borderId="29" xfId="231" applyNumberFormat="1" applyFont="1" applyFill="1" applyBorder="1"/>
    <xf numFmtId="168" fontId="107" fillId="0" borderId="30" xfId="231" applyNumberFormat="1" applyFont="1" applyBorder="1" applyAlignment="1" applyProtection="1">
      <alignment vertical="center" wrapText="1"/>
      <protection locked="0"/>
    </xf>
    <xf numFmtId="168" fontId="107" fillId="0" borderId="40" xfId="231" applyNumberFormat="1" applyFont="1" applyBorder="1" applyAlignment="1" applyProtection="1">
      <alignment vertical="center" wrapText="1"/>
      <protection locked="0"/>
    </xf>
    <xf numFmtId="168" fontId="107" fillId="0" borderId="41" xfId="231" applyNumberFormat="1" applyFont="1" applyBorder="1" applyAlignment="1" applyProtection="1">
      <alignment vertical="center" wrapText="1"/>
      <protection locked="0"/>
    </xf>
    <xf numFmtId="168" fontId="107" fillId="0" borderId="31" xfId="231" applyNumberFormat="1" applyFont="1" applyBorder="1" applyAlignment="1" applyProtection="1">
      <alignment vertical="center" wrapText="1"/>
      <protection locked="0"/>
    </xf>
    <xf numFmtId="168" fontId="107" fillId="0" borderId="13" xfId="231" applyNumberFormat="1" applyFont="1" applyBorder="1" applyAlignment="1" applyProtection="1">
      <alignment vertical="center" wrapText="1"/>
      <protection locked="0"/>
    </xf>
    <xf numFmtId="168" fontId="107" fillId="0" borderId="42" xfId="231" applyNumberFormat="1" applyFont="1" applyBorder="1" applyAlignment="1" applyProtection="1">
      <alignment vertical="center" wrapText="1"/>
      <protection locked="0"/>
    </xf>
    <xf numFmtId="168" fontId="107" fillId="0" borderId="32" xfId="231" applyNumberFormat="1" applyFont="1" applyFill="1" applyBorder="1" applyAlignment="1">
      <alignment vertical="center" wrapText="1"/>
    </xf>
    <xf numFmtId="168" fontId="107" fillId="0" borderId="3" xfId="231" applyNumberFormat="1" applyFont="1" applyFill="1" applyBorder="1" applyAlignment="1">
      <alignment vertical="center" wrapText="1"/>
    </xf>
    <xf numFmtId="168" fontId="107" fillId="0" borderId="43" xfId="231" applyNumberFormat="1" applyFont="1" applyFill="1" applyBorder="1" applyAlignment="1">
      <alignment vertical="center" wrapText="1"/>
    </xf>
    <xf numFmtId="168" fontId="107" fillId="44" borderId="26" xfId="231" applyNumberFormat="1" applyFont="1" applyFill="1" applyBorder="1" applyAlignment="1">
      <alignment wrapText="1"/>
    </xf>
    <xf numFmtId="168" fontId="107" fillId="44" borderId="28" xfId="231" applyNumberFormat="1" applyFont="1" applyFill="1" applyBorder="1" applyAlignment="1">
      <alignment wrapText="1"/>
    </xf>
    <xf numFmtId="168" fontId="107" fillId="44" borderId="29" xfId="231" applyNumberFormat="1" applyFont="1" applyFill="1" applyBorder="1" applyAlignment="1">
      <alignment wrapText="1"/>
    </xf>
    <xf numFmtId="168" fontId="107" fillId="44" borderId="30" xfId="231" applyNumberFormat="1" applyFont="1" applyFill="1" applyBorder="1" applyAlignment="1">
      <alignment wrapText="1"/>
    </xf>
    <xf numFmtId="168" fontId="107" fillId="44" borderId="40" xfId="231" applyNumberFormat="1" applyFont="1" applyFill="1" applyBorder="1" applyAlignment="1">
      <alignment wrapText="1"/>
    </xf>
    <xf numFmtId="168" fontId="107" fillId="44" borderId="41" xfId="231" applyNumberFormat="1" applyFont="1" applyFill="1" applyBorder="1" applyAlignment="1">
      <alignment wrapText="1"/>
    </xf>
    <xf numFmtId="168" fontId="107" fillId="44" borderId="32" xfId="231" applyNumberFormat="1" applyFont="1" applyFill="1" applyBorder="1" applyAlignment="1">
      <alignment wrapText="1"/>
    </xf>
    <xf numFmtId="168" fontId="107" fillId="44" borderId="3" xfId="231" applyNumberFormat="1" applyFont="1" applyFill="1" applyBorder="1" applyAlignment="1">
      <alignment wrapText="1"/>
    </xf>
    <xf numFmtId="168" fontId="107" fillId="44" borderId="43" xfId="231" applyNumberFormat="1" applyFont="1" applyFill="1" applyBorder="1" applyAlignment="1">
      <alignment wrapText="1"/>
    </xf>
    <xf numFmtId="168" fontId="107" fillId="0" borderId="26" xfId="231" applyNumberFormat="1" applyFont="1" applyBorder="1" applyAlignment="1" applyProtection="1">
      <alignment vertical="center" wrapText="1"/>
      <protection locked="0"/>
    </xf>
    <xf numFmtId="168" fontId="107" fillId="0" borderId="28" xfId="231" applyNumberFormat="1" applyFont="1" applyBorder="1" applyAlignment="1" applyProtection="1">
      <alignment vertical="center" wrapText="1"/>
      <protection locked="0"/>
    </xf>
    <xf numFmtId="168" fontId="107" fillId="0" borderId="29" xfId="231" applyNumberFormat="1" applyFont="1" applyBorder="1" applyAlignment="1" applyProtection="1">
      <alignment vertical="center" wrapText="1"/>
      <protection locked="0"/>
    </xf>
    <xf numFmtId="168" fontId="107" fillId="36" borderId="26" xfId="231" applyNumberFormat="1" applyFont="1" applyFill="1" applyBorder="1" applyAlignment="1">
      <alignment wrapText="1"/>
    </xf>
    <xf numFmtId="168" fontId="107" fillId="36" borderId="28" xfId="231" applyNumberFormat="1" applyFont="1" applyFill="1" applyBorder="1" applyAlignment="1">
      <alignment wrapText="1"/>
    </xf>
    <xf numFmtId="168" fontId="107" fillId="36" borderId="29" xfId="231" applyNumberFormat="1" applyFont="1" applyFill="1" applyBorder="1" applyAlignment="1">
      <alignment wrapText="1"/>
    </xf>
    <xf numFmtId="168" fontId="107" fillId="44" borderId="26" xfId="231" applyNumberFormat="1" applyFont="1" applyFill="1" applyBorder="1" applyAlignment="1">
      <alignment vertical="center" wrapText="1"/>
    </xf>
    <xf numFmtId="168" fontId="107" fillId="44" borderId="28" xfId="231" applyNumberFormat="1" applyFont="1" applyFill="1" applyBorder="1" applyAlignment="1">
      <alignment vertical="center" wrapText="1"/>
    </xf>
    <xf numFmtId="168" fontId="107" fillId="44" borderId="29" xfId="231" applyNumberFormat="1" applyFont="1" applyFill="1" applyBorder="1" applyAlignment="1">
      <alignment vertical="center" wrapText="1"/>
    </xf>
    <xf numFmtId="168" fontId="107" fillId="0" borderId="3" xfId="231" applyNumberFormat="1" applyFont="1" applyBorder="1" applyAlignment="1" applyProtection="1">
      <alignment vertical="center" wrapText="1"/>
      <protection locked="0"/>
    </xf>
    <xf numFmtId="168" fontId="107" fillId="0" borderId="43" xfId="231" applyNumberFormat="1" applyFont="1" applyBorder="1" applyAlignment="1" applyProtection="1">
      <alignment vertical="center" wrapText="1"/>
      <protection locked="0"/>
    </xf>
    <xf numFmtId="168" fontId="107" fillId="0" borderId="30" xfId="231" applyNumberFormat="1" applyFont="1" applyFill="1" applyBorder="1" applyAlignment="1">
      <alignment vertical="center" wrapText="1"/>
    </xf>
    <xf numFmtId="168" fontId="107" fillId="0" borderId="40" xfId="231" applyNumberFormat="1" applyFont="1" applyFill="1" applyBorder="1" applyAlignment="1">
      <alignment vertical="center" wrapText="1"/>
    </xf>
    <xf numFmtId="168" fontId="107" fillId="0" borderId="41" xfId="231" applyNumberFormat="1" applyFont="1" applyFill="1" applyBorder="1" applyAlignment="1">
      <alignment vertical="center" wrapText="1"/>
    </xf>
    <xf numFmtId="168" fontId="107" fillId="0" borderId="32" xfId="231" applyNumberFormat="1" applyFont="1" applyBorder="1" applyAlignment="1" applyProtection="1">
      <alignment vertical="center" wrapText="1"/>
      <protection locked="0"/>
    </xf>
    <xf numFmtId="168" fontId="109" fillId="45" borderId="44" xfId="231" applyNumberFormat="1" applyFont="1" applyFill="1" applyBorder="1" applyAlignment="1" applyProtection="1">
      <alignment vertical="center" wrapText="1"/>
      <protection locked="0"/>
    </xf>
    <xf numFmtId="168" fontId="107" fillId="47" borderId="31" xfId="388" applyNumberFormat="1" applyFont="1" applyFill="1" applyBorder="1"/>
    <xf numFmtId="168" fontId="107" fillId="47" borderId="13" xfId="388" applyNumberFormat="1" applyFont="1" applyFill="1" applyBorder="1"/>
    <xf numFmtId="168" fontId="107" fillId="47" borderId="42" xfId="388" applyNumberFormat="1" applyFont="1" applyFill="1" applyBorder="1"/>
    <xf numFmtId="168" fontId="107" fillId="47" borderId="30" xfId="388" applyNumberFormat="1" applyFont="1" applyFill="1" applyBorder="1"/>
    <xf numFmtId="168" fontId="107" fillId="47" borderId="40" xfId="388" applyNumberFormat="1" applyFont="1" applyFill="1" applyBorder="1"/>
    <xf numFmtId="168" fontId="107" fillId="47" borderId="41" xfId="388" applyNumberFormat="1" applyFont="1" applyFill="1" applyBorder="1"/>
    <xf numFmtId="168" fontId="107" fillId="47" borderId="32" xfId="388" applyNumberFormat="1" applyFont="1" applyFill="1" applyBorder="1"/>
    <xf numFmtId="168" fontId="107" fillId="47" borderId="3" xfId="388" applyNumberFormat="1" applyFont="1" applyFill="1" applyBorder="1"/>
    <xf numFmtId="168" fontId="107" fillId="47" borderId="43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5" xfId="319" applyFont="1" applyFill="1" applyBorder="1" applyAlignment="1">
      <alignment horizontal="center" vertical="center" wrapText="1"/>
    </xf>
    <xf numFmtId="0" fontId="3" fillId="0" borderId="46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3" fillId="0" borderId="0" xfId="319" applyFont="1" applyFill="1" applyAlignment="1">
      <alignment vertical="center"/>
    </xf>
    <xf numFmtId="0" fontId="4" fillId="0" borderId="47" xfId="386" applyNumberFormat="1" applyFont="1" applyFill="1" applyBorder="1" applyAlignment="1">
      <alignment horizontal="center" vertical="center"/>
    </xf>
    <xf numFmtId="168" fontId="4" fillId="36" borderId="48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49" xfId="386" applyNumberFormat="1" applyFont="1" applyFill="1" applyBorder="1" applyAlignment="1">
      <alignment horizontal="center" vertical="center"/>
    </xf>
    <xf numFmtId="168" fontId="4" fillId="36" borderId="50" xfId="145" applyNumberFormat="1" applyFont="1" applyFill="1" applyBorder="1" applyAlignment="1">
      <alignment horizontal="right"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110" fillId="36" borderId="52" xfId="319" applyFont="1" applyFill="1" applyBorder="1" applyAlignment="1">
      <alignment horizontal="center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110" fillId="36" borderId="52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3" xfId="319" applyFont="1" applyFill="1" applyBorder="1" applyAlignment="1">
      <alignment horizontal="center" vertical="center"/>
    </xf>
    <xf numFmtId="0" fontId="110" fillId="36" borderId="53" xfId="319" applyFont="1" applyFill="1" applyBorder="1" applyAlignment="1">
      <alignment vertical="center"/>
    </xf>
    <xf numFmtId="0" fontId="110" fillId="36" borderId="54" xfId="319" applyFont="1" applyFill="1" applyBorder="1" applyAlignment="1">
      <alignment horizontal="center" vertical="center"/>
    </xf>
    <xf numFmtId="0" fontId="110" fillId="36" borderId="54" xfId="319" applyFont="1" applyFill="1" applyBorder="1" applyAlignment="1">
      <alignment vertical="center" wrapText="1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55" xfId="319" applyFont="1" applyFill="1" applyBorder="1" applyAlignment="1">
      <alignment horizontal="center" vertical="top"/>
    </xf>
    <xf numFmtId="0" fontId="3" fillId="0" borderId="56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47" xfId="319" applyFont="1" applyBorder="1" applyAlignment="1">
      <alignment horizontal="center" vertical="center"/>
    </xf>
    <xf numFmtId="0" fontId="4" fillId="0" borderId="49" xfId="319" applyFont="1" applyBorder="1" applyAlignment="1">
      <alignment horizontal="center" vertical="center"/>
    </xf>
    <xf numFmtId="49" fontId="4" fillId="0" borderId="51" xfId="319" applyNumberFormat="1" applyFont="1" applyBorder="1" applyAlignment="1">
      <alignment horizontal="center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49" fontId="4" fillId="0" borderId="45" xfId="319" applyNumberFormat="1" applyFont="1" applyBorder="1" applyAlignment="1">
      <alignment horizontal="center" vertical="center"/>
    </xf>
    <xf numFmtId="0" fontId="4" fillId="0" borderId="49" xfId="319" applyFont="1" applyFill="1" applyBorder="1" applyAlignment="1">
      <alignment horizontal="center" vertical="center"/>
    </xf>
    <xf numFmtId="49" fontId="4" fillId="0" borderId="57" xfId="319" applyNumberFormat="1" applyFont="1" applyBorder="1" applyAlignment="1">
      <alignment horizontal="center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4" fillId="0" borderId="0" xfId="319" applyFont="1" applyAlignment="1"/>
    <xf numFmtId="168" fontId="3" fillId="0" borderId="0" xfId="319" applyNumberFormat="1" applyFont="1" applyFill="1" applyBorder="1"/>
    <xf numFmtId="0" fontId="115" fillId="0" borderId="0" xfId="319" applyFont="1" applyFill="1" applyAlignment="1">
      <alignment vertical="center"/>
    </xf>
    <xf numFmtId="0" fontId="115" fillId="0" borderId="0" xfId="319" applyFont="1" applyFill="1" applyBorder="1"/>
    <xf numFmtId="168" fontId="115" fillId="0" borderId="0" xfId="319" applyNumberFormat="1" applyFont="1" applyFill="1" applyBorder="1"/>
    <xf numFmtId="0" fontId="115" fillId="0" borderId="0" xfId="319" applyFont="1" applyFill="1"/>
    <xf numFmtId="168" fontId="4" fillId="0" borderId="0" xfId="319" applyNumberFormat="1" applyFont="1" applyFill="1" applyAlignment="1">
      <alignment vertical="center"/>
    </xf>
    <xf numFmtId="168" fontId="3" fillId="0" borderId="0" xfId="319" applyNumberFormat="1" applyFont="1" applyFill="1" applyAlignment="1">
      <alignment vertical="center"/>
    </xf>
    <xf numFmtId="168" fontId="3" fillId="0" borderId="0" xfId="0" applyNumberFormat="1" applyFont="1" applyAlignment="1">
      <alignment vertical="center"/>
    </xf>
    <xf numFmtId="168" fontId="107" fillId="0" borderId="13" xfId="231" applyNumberFormat="1" applyFont="1" applyFill="1" applyBorder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vertical="center"/>
    </xf>
    <xf numFmtId="168" fontId="110" fillId="36" borderId="58" xfId="145" applyNumberFormat="1" applyFont="1" applyFill="1" applyBorder="1" applyAlignment="1">
      <alignment horizontal="right" vertical="center"/>
    </xf>
    <xf numFmtId="168" fontId="110" fillId="36" borderId="50" xfId="145" applyNumberFormat="1" applyFont="1" applyFill="1" applyBorder="1" applyAlignment="1">
      <alignment horizontal="right" vertical="center"/>
    </xf>
    <xf numFmtId="168" fontId="110" fillId="36" borderId="59" xfId="145" applyNumberFormat="1" applyFont="1" applyFill="1" applyBorder="1" applyAlignment="1">
      <alignment horizontal="right" vertical="center"/>
    </xf>
    <xf numFmtId="168" fontId="4" fillId="36" borderId="50" xfId="132" applyNumberFormat="1" applyFont="1" applyFill="1" applyBorder="1" applyAlignment="1">
      <alignment horizontal="right" vertical="center"/>
    </xf>
    <xf numFmtId="168" fontId="107" fillId="0" borderId="30" xfId="231" applyNumberFormat="1" applyFont="1" applyBorder="1" applyAlignment="1" applyProtection="1">
      <alignment vertical="center"/>
      <protection locked="0"/>
    </xf>
    <xf numFmtId="168" fontId="107" fillId="0" borderId="40" xfId="231" applyNumberFormat="1" applyFont="1" applyBorder="1" applyAlignment="1" applyProtection="1">
      <alignment horizontal="center" vertical="center"/>
      <protection locked="0"/>
    </xf>
    <xf numFmtId="168" fontId="107" fillId="0" borderId="31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horizontal="center" vertical="center"/>
      <protection locked="0"/>
    </xf>
    <xf numFmtId="168" fontId="107" fillId="0" borderId="32" xfId="231" applyNumberFormat="1" applyFont="1" applyFill="1" applyBorder="1" applyAlignment="1">
      <alignment vertical="center"/>
    </xf>
    <xf numFmtId="168" fontId="107" fillId="44" borderId="26" xfId="231" applyNumberFormat="1" applyFont="1" applyFill="1" applyBorder="1" applyAlignment="1"/>
    <xf numFmtId="168" fontId="107" fillId="44" borderId="28" xfId="231" applyNumberFormat="1" applyFont="1" applyFill="1" applyBorder="1" applyAlignment="1">
      <alignment horizontal="center"/>
    </xf>
    <xf numFmtId="168" fontId="107" fillId="46" borderId="26" xfId="231" applyNumberFormat="1" applyFont="1" applyFill="1" applyBorder="1" applyAlignment="1"/>
    <xf numFmtId="168" fontId="107" fillId="46" borderId="29" xfId="231" applyNumberFormat="1" applyFont="1" applyFill="1" applyBorder="1" applyAlignment="1"/>
    <xf numFmtId="168" fontId="107" fillId="44" borderId="30" xfId="231" applyNumberFormat="1" applyFont="1" applyFill="1" applyBorder="1" applyAlignment="1"/>
    <xf numFmtId="168" fontId="107" fillId="44" borderId="40" xfId="231" applyNumberFormat="1" applyFont="1" applyFill="1" applyBorder="1" applyAlignment="1">
      <alignment horizontal="center"/>
    </xf>
    <xf numFmtId="168" fontId="107" fillId="44" borderId="32" xfId="231" applyNumberFormat="1" applyFont="1" applyFill="1" applyBorder="1" applyAlignment="1"/>
    <xf numFmtId="168" fontId="107" fillId="44" borderId="3" xfId="231" applyNumberFormat="1" applyFont="1" applyFill="1" applyBorder="1" applyAlignment="1">
      <alignment horizontal="center"/>
    </xf>
    <xf numFmtId="168" fontId="107" fillId="0" borderId="26" xfId="231" applyNumberFormat="1" applyFont="1" applyBorder="1" applyAlignment="1" applyProtection="1">
      <alignment vertical="center"/>
      <protection locked="0"/>
    </xf>
    <xf numFmtId="168" fontId="107" fillId="0" borderId="28" xfId="231" applyNumberFormat="1" applyFont="1" applyBorder="1" applyAlignment="1" applyProtection="1">
      <alignment horizontal="center" vertical="center"/>
      <protection locked="0"/>
    </xf>
    <xf numFmtId="168" fontId="107" fillId="47" borderId="3" xfId="388" applyNumberFormat="1" applyFont="1" applyFill="1" applyBorder="1" applyAlignment="1">
      <alignment horizontal="center"/>
    </xf>
    <xf numFmtId="168" fontId="107" fillId="36" borderId="26" xfId="231" applyNumberFormat="1" applyFont="1" applyFill="1" applyBorder="1" applyAlignment="1"/>
    <xf numFmtId="168" fontId="107" fillId="36" borderId="29" xfId="231" applyNumberFormat="1" applyFont="1" applyFill="1" applyBorder="1" applyAlignment="1"/>
    <xf numFmtId="168" fontId="107" fillId="47" borderId="13" xfId="388" applyNumberFormat="1" applyFont="1" applyFill="1" applyBorder="1" applyAlignment="1">
      <alignment horizontal="center"/>
    </xf>
    <xf numFmtId="168" fontId="107" fillId="0" borderId="32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Border="1" applyAlignment="1" applyProtection="1">
      <alignment horizontal="center" vertical="center"/>
      <protection locked="0"/>
    </xf>
    <xf numFmtId="168" fontId="107" fillId="44" borderId="33" xfId="231" applyNumberFormat="1" applyFont="1" applyFill="1" applyBorder="1" applyAlignment="1">
      <alignment vertical="center"/>
    </xf>
    <xf numFmtId="168" fontId="107" fillId="44" borderId="39" xfId="231" applyNumberFormat="1" applyFont="1" applyFill="1" applyBorder="1" applyAlignment="1">
      <alignment vertical="center" wrapText="1"/>
    </xf>
    <xf numFmtId="168" fontId="107" fillId="44" borderId="27" xfId="231" applyNumberFormat="1" applyFont="1" applyFill="1" applyBorder="1" applyAlignment="1">
      <alignment horizontal="center" vertical="center"/>
    </xf>
    <xf numFmtId="168" fontId="107" fillId="47" borderId="40" xfId="388" applyNumberFormat="1" applyFont="1" applyFill="1" applyBorder="1" applyAlignment="1">
      <alignment horizontal="center"/>
    </xf>
    <xf numFmtId="168" fontId="107" fillId="44" borderId="26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>
      <alignment horizontal="center" vertical="center"/>
    </xf>
    <xf numFmtId="168" fontId="107" fillId="0" borderId="30" xfId="231" applyNumberFormat="1" applyFont="1" applyFill="1" applyBorder="1" applyAlignment="1">
      <alignment vertical="center"/>
    </xf>
    <xf numFmtId="168" fontId="109" fillId="45" borderId="60" xfId="231" applyNumberFormat="1" applyFont="1" applyFill="1" applyBorder="1" applyAlignment="1" applyProtection="1">
      <alignment vertical="center" wrapText="1"/>
      <protection locked="0"/>
    </xf>
    <xf numFmtId="0" fontId="3" fillId="0" borderId="55" xfId="319" applyFont="1" applyBorder="1" applyAlignment="1">
      <alignment horizontal="center" vertical="top" wrapText="1"/>
    </xf>
    <xf numFmtId="0" fontId="3" fillId="0" borderId="56" xfId="319" applyFont="1" applyBorder="1" applyAlignment="1">
      <alignment vertical="top"/>
    </xf>
    <xf numFmtId="0" fontId="3" fillId="0" borderId="46" xfId="319" applyFont="1" applyBorder="1" applyAlignment="1">
      <alignment horizontal="center" vertical="top" wrapText="1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vertical="top"/>
    </xf>
    <xf numFmtId="0" fontId="3" fillId="0" borderId="0" xfId="319" applyFont="1" applyAlignment="1">
      <alignment horizontal="center" vertical="top" wrapText="1"/>
    </xf>
    <xf numFmtId="0" fontId="4" fillId="0" borderId="61" xfId="319" applyFont="1" applyBorder="1" applyAlignment="1">
      <alignment horizontal="center" vertical="center"/>
    </xf>
    <xf numFmtId="0" fontId="4" fillId="0" borderId="62" xfId="386" applyFont="1" applyBorder="1" applyAlignment="1">
      <alignment horizontal="left" vertical="center"/>
    </xf>
    <xf numFmtId="168" fontId="4" fillId="36" borderId="48" xfId="132" applyNumberFormat="1" applyFont="1" applyFill="1" applyBorder="1" applyAlignment="1">
      <alignment horizontal="right" vertical="center"/>
    </xf>
    <xf numFmtId="0" fontId="4" fillId="0" borderId="53" xfId="319" applyFont="1" applyBorder="1" applyAlignment="1">
      <alignment horizontal="center" vertical="center"/>
    </xf>
    <xf numFmtId="0" fontId="4" fillId="0" borderId="63" xfId="386" applyFont="1" applyBorder="1" applyAlignment="1">
      <alignment horizontal="left" vertical="center"/>
    </xf>
    <xf numFmtId="0" fontId="4" fillId="0" borderId="63" xfId="386" applyFont="1" applyBorder="1" applyAlignment="1">
      <alignment horizontal="left" vertical="center" wrapText="1"/>
    </xf>
    <xf numFmtId="0" fontId="4" fillId="0" borderId="63" xfId="386" applyFont="1" applyBorder="1" applyAlignment="1">
      <alignment vertical="center" wrapText="1"/>
    </xf>
    <xf numFmtId="0" fontId="4" fillId="0" borderId="63" xfId="319" applyFont="1" applyBorder="1" applyAlignment="1">
      <alignment horizontal="left" vertical="center"/>
    </xf>
    <xf numFmtId="0" fontId="19" fillId="36" borderId="52" xfId="319" applyFont="1" applyFill="1" applyBorder="1"/>
    <xf numFmtId="0" fontId="4" fillId="0" borderId="0" xfId="319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166" fontId="4" fillId="0" borderId="0" xfId="319" applyNumberFormat="1" applyFont="1" applyAlignment="1">
      <alignment vertical="center"/>
    </xf>
    <xf numFmtId="0" fontId="4" fillId="0" borderId="62" xfId="319" applyFont="1" applyBorder="1" applyAlignment="1">
      <alignment vertical="center"/>
    </xf>
    <xf numFmtId="0" fontId="4" fillId="0" borderId="63" xfId="319" applyFont="1" applyBorder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168" fontId="3" fillId="36" borderId="62" xfId="132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3" fillId="0" borderId="63" xfId="575" applyFont="1" applyBorder="1" applyAlignment="1">
      <alignment horizontal="left" vertical="center"/>
    </xf>
    <xf numFmtId="168" fontId="3" fillId="36" borderId="63" xfId="132" applyNumberFormat="1" applyFont="1" applyFill="1" applyBorder="1" applyAlignment="1">
      <alignment horizontal="right" vertical="center"/>
    </xf>
    <xf numFmtId="0" fontId="3" fillId="0" borderId="63" xfId="386" applyFont="1" applyBorder="1" applyAlignment="1">
      <alignment horizontal="left" vertical="center"/>
    </xf>
    <xf numFmtId="0" fontId="3" fillId="0" borderId="63" xfId="386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/>
    </xf>
    <xf numFmtId="168" fontId="4" fillId="36" borderId="63" xfId="132" applyNumberFormat="1" applyFont="1" applyFill="1" applyBorder="1" applyAlignment="1">
      <alignment horizontal="right" vertical="center"/>
    </xf>
    <xf numFmtId="0" fontId="4" fillId="36" borderId="52" xfId="386" applyFont="1" applyFill="1" applyBorder="1" applyAlignment="1">
      <alignment horizontal="center" vertical="center"/>
    </xf>
    <xf numFmtId="0" fontId="4" fillId="36" borderId="52" xfId="386" applyFont="1" applyFill="1" applyBorder="1" applyAlignment="1">
      <alignment vertical="center"/>
    </xf>
    <xf numFmtId="168" fontId="4" fillId="36" borderId="64" xfId="13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386" applyFont="1" applyAlignment="1">
      <alignment horizontal="left" vertical="center"/>
    </xf>
    <xf numFmtId="166" fontId="4" fillId="0" borderId="0" xfId="0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168" fontId="4" fillId="0" borderId="0" xfId="132" applyNumberFormat="1" applyFont="1" applyFill="1" applyBorder="1" applyAlignment="1">
      <alignment horizontal="right" vertical="center"/>
    </xf>
    <xf numFmtId="0" fontId="4" fillId="36" borderId="6" xfId="386" applyFont="1" applyFill="1" applyBorder="1" applyAlignment="1">
      <alignment horizontal="center" vertical="center"/>
    </xf>
    <xf numFmtId="0" fontId="4" fillId="36" borderId="56" xfId="386" applyFont="1" applyFill="1" applyBorder="1" applyAlignment="1">
      <alignment vertical="center"/>
    </xf>
    <xf numFmtId="168" fontId="4" fillId="36" borderId="56" xfId="132" applyNumberFormat="1" applyFont="1" applyFill="1" applyBorder="1" applyAlignment="1">
      <alignment horizontal="right" vertical="center"/>
    </xf>
    <xf numFmtId="0" fontId="3" fillId="0" borderId="62" xfId="575" applyFont="1" applyBorder="1" applyAlignment="1">
      <alignment horizontal="left" vertical="center"/>
    </xf>
    <xf numFmtId="0" fontId="4" fillId="36" borderId="52" xfId="0" applyFont="1" applyFill="1" applyBorder="1" applyAlignment="1">
      <alignment horizontal="center" vertical="center"/>
    </xf>
    <xf numFmtId="0" fontId="4" fillId="36" borderId="64" xfId="386" applyFont="1" applyFill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64" xfId="386" applyFont="1" applyBorder="1" applyAlignment="1">
      <alignment horizontal="left" vertical="center"/>
    </xf>
    <xf numFmtId="168" fontId="3" fillId="36" borderId="64" xfId="13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386" applyFont="1" applyAlignment="1">
      <alignment horizontal="left" vertical="center"/>
    </xf>
    <xf numFmtId="168" fontId="3" fillId="0" borderId="0" xfId="132" applyNumberFormat="1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168" fontId="4" fillId="36" borderId="62" xfId="132" applyNumberFormat="1" applyFont="1" applyFill="1" applyBorder="1" applyAlignment="1">
      <alignment horizontal="right" vertical="center"/>
    </xf>
    <xf numFmtId="0" fontId="3" fillId="36" borderId="65" xfId="0" applyFont="1" applyFill="1" applyBorder="1" applyAlignment="1">
      <alignment horizontal="center" vertical="center" textRotation="90" wrapText="1"/>
    </xf>
    <xf numFmtId="168" fontId="109" fillId="46" borderId="66" xfId="231" applyNumberFormat="1" applyFont="1" applyFill="1" applyBorder="1" applyAlignment="1">
      <alignment wrapText="1"/>
    </xf>
    <xf numFmtId="2" fontId="3" fillId="0" borderId="67" xfId="319" applyNumberFormat="1" applyFont="1" applyBorder="1" applyAlignment="1">
      <alignment vertical="center" wrapText="1"/>
    </xf>
    <xf numFmtId="2" fontId="3" fillId="0" borderId="68" xfId="319" applyNumberFormat="1" applyFont="1" applyBorder="1" applyAlignment="1">
      <alignment vertical="center" wrapText="1"/>
    </xf>
    <xf numFmtId="2" fontId="3" fillId="0" borderId="69" xfId="319" applyNumberFormat="1" applyFont="1" applyBorder="1" applyAlignment="1">
      <alignment vertical="center" wrapText="1"/>
    </xf>
    <xf numFmtId="0" fontId="3" fillId="47" borderId="67" xfId="380" applyFont="1" applyFill="1" applyBorder="1" applyAlignment="1">
      <alignment vertical="center" wrapText="1"/>
    </xf>
    <xf numFmtId="2" fontId="3" fillId="47" borderId="69" xfId="380" applyNumberFormat="1" applyFont="1" applyFill="1" applyBorder="1" applyAlignment="1">
      <alignment vertical="center" wrapText="1"/>
    </xf>
    <xf numFmtId="0" fontId="3" fillId="47" borderId="69" xfId="380" applyFont="1" applyFill="1" applyBorder="1" applyAlignment="1">
      <alignment vertical="center" wrapText="1"/>
    </xf>
    <xf numFmtId="0" fontId="3" fillId="47" borderId="68" xfId="380" applyFont="1" applyFill="1" applyBorder="1" applyAlignment="1">
      <alignment vertical="center" wrapText="1"/>
    </xf>
    <xf numFmtId="168" fontId="109" fillId="46" borderId="70" xfId="231" applyNumberFormat="1" applyFont="1" applyFill="1" applyBorder="1" applyAlignment="1">
      <alignment wrapText="1"/>
    </xf>
    <xf numFmtId="2" fontId="3" fillId="47" borderId="67" xfId="380" applyNumberFormat="1" applyFont="1" applyFill="1" applyBorder="1" applyAlignment="1">
      <alignment vertical="center" wrapText="1"/>
    </xf>
    <xf numFmtId="0" fontId="3" fillId="47" borderId="67" xfId="380" applyFont="1" applyFill="1" applyBorder="1" applyAlignment="1">
      <alignment wrapText="1"/>
    </xf>
    <xf numFmtId="0" fontId="3" fillId="47" borderId="69" xfId="380" applyFont="1" applyFill="1" applyBorder="1" applyAlignment="1">
      <alignment wrapText="1"/>
    </xf>
    <xf numFmtId="0" fontId="3" fillId="47" borderId="67" xfId="380" applyFont="1" applyFill="1" applyBorder="1" applyAlignment="1">
      <alignment horizontal="left" wrapText="1"/>
    </xf>
    <xf numFmtId="0" fontId="3" fillId="0" borderId="68" xfId="380" applyFont="1" applyBorder="1" applyAlignment="1">
      <alignment wrapText="1"/>
    </xf>
    <xf numFmtId="0" fontId="3" fillId="0" borderId="69" xfId="380" applyFont="1" applyBorder="1" applyAlignment="1">
      <alignment wrapText="1"/>
    </xf>
    <xf numFmtId="168" fontId="4" fillId="0" borderId="0" xfId="319" applyNumberFormat="1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8" xfId="319" applyFont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168" fontId="115" fillId="0" borderId="0" xfId="319" applyNumberFormat="1" applyFont="1" applyFill="1" applyBorder="1" applyAlignment="1" applyProtection="1">
      <alignment horizontal="left"/>
      <protection locked="0"/>
    </xf>
    <xf numFmtId="0" fontId="115" fillId="0" borderId="0" xfId="319" applyFont="1" applyFill="1" applyBorder="1" applyAlignment="1" applyProtection="1">
      <alignment horizontal="left"/>
      <protection locked="0"/>
    </xf>
    <xf numFmtId="168" fontId="115" fillId="0" borderId="0" xfId="319" applyNumberFormat="1" applyFont="1" applyFill="1" applyBorder="1" applyAlignment="1" applyProtection="1">
      <alignment horizontal="center" vertical="center"/>
      <protection locked="0"/>
    </xf>
    <xf numFmtId="0" fontId="115" fillId="0" borderId="0" xfId="319" applyFont="1" applyFill="1" applyBorder="1" applyAlignment="1" applyProtection="1">
      <alignment horizontal="center" vertical="center"/>
      <protection locked="0"/>
    </xf>
    <xf numFmtId="0" fontId="113" fillId="0" borderId="0" xfId="386" applyFont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11" fillId="0" borderId="0" xfId="319" applyFont="1" applyFill="1" applyAlignment="1">
      <alignment horizontal="center" vertical="center"/>
    </xf>
    <xf numFmtId="0" fontId="113" fillId="0" borderId="0" xfId="386" applyFont="1" applyFill="1" applyBorder="1" applyAlignment="1">
      <alignment horizontal="center" vertical="center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4" fillId="36" borderId="37" xfId="0" applyNumberFormat="1" applyFont="1" applyFill="1" applyBorder="1" applyAlignment="1" applyProtection="1">
      <alignment horizontal="center" vertical="center" wrapText="1"/>
    </xf>
    <xf numFmtId="0" fontId="4" fillId="36" borderId="78" xfId="388" applyFont="1" applyFill="1" applyBorder="1" applyAlignment="1">
      <alignment horizontal="center" vertical="center" wrapText="1"/>
    </xf>
    <xf numFmtId="0" fontId="4" fillId="36" borderId="6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76" xfId="0" applyNumberFormat="1" applyFont="1" applyFill="1" applyBorder="1" applyAlignment="1" applyProtection="1">
      <alignment horizontal="center" vertical="center" wrapText="1"/>
    </xf>
    <xf numFmtId="0" fontId="107" fillId="36" borderId="42" xfId="0" applyFont="1" applyFill="1" applyBorder="1" applyAlignment="1" applyProtection="1">
      <alignment horizontal="center" vertical="center" textRotation="90" wrapText="1"/>
    </xf>
    <xf numFmtId="0" fontId="107" fillId="36" borderId="79" xfId="0" applyFont="1" applyFill="1" applyBorder="1" applyAlignment="1" applyProtection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5" xfId="0" applyNumberFormat="1" applyFont="1" applyFill="1" applyBorder="1" applyAlignment="1" applyProtection="1">
      <alignment horizontal="center" vertical="center" wrapText="1"/>
    </xf>
    <xf numFmtId="0" fontId="107" fillId="36" borderId="31" xfId="0" applyFont="1" applyFill="1" applyBorder="1" applyAlignment="1" applyProtection="1">
      <alignment horizontal="center" vertical="center" textRotation="90" wrapText="1"/>
    </xf>
    <xf numFmtId="0" fontId="107" fillId="36" borderId="65" xfId="0" applyFont="1" applyFill="1" applyBorder="1" applyAlignment="1" applyProtection="1">
      <alignment horizontal="center" vertical="center" textRotation="90" wrapText="1"/>
    </xf>
    <xf numFmtId="0" fontId="4" fillId="36" borderId="37" xfId="0" applyFont="1" applyFill="1" applyBorder="1" applyAlignment="1">
      <alignment horizontal="center" vertical="center" wrapText="1"/>
    </xf>
    <xf numFmtId="0" fontId="4" fillId="49" borderId="76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48" borderId="37" xfId="0" applyFont="1" applyFill="1" applyBorder="1" applyAlignment="1">
      <alignment horizontal="center" vertical="center" wrapText="1"/>
    </xf>
    <xf numFmtId="0" fontId="4" fillId="48" borderId="13" xfId="0" applyFont="1" applyFill="1" applyBorder="1" applyAlignment="1">
      <alignment horizontal="center" vertical="center" wrapText="1"/>
    </xf>
    <xf numFmtId="0" fontId="4" fillId="48" borderId="25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77" xfId="0" applyFont="1" applyFill="1" applyBorder="1" applyAlignment="1">
      <alignment horizontal="center" vertical="center" textRotation="90" wrapText="1"/>
    </xf>
    <xf numFmtId="0" fontId="107" fillId="36" borderId="42" xfId="0" applyFont="1" applyFill="1" applyBorder="1" applyAlignment="1">
      <alignment horizontal="center" vertical="center" textRotation="90" wrapText="1"/>
    </xf>
    <xf numFmtId="0" fontId="107" fillId="36" borderId="79" xfId="0" applyFont="1" applyFill="1" applyBorder="1" applyAlignment="1">
      <alignment horizontal="center" vertical="center" textRotation="90" wrapText="1"/>
    </xf>
    <xf numFmtId="0" fontId="113" fillId="0" borderId="0" xfId="319" applyFont="1" applyFill="1" applyAlignment="1">
      <alignment horizontal="right"/>
    </xf>
    <xf numFmtId="0" fontId="4" fillId="49" borderId="71" xfId="388" applyFont="1" applyFill="1" applyBorder="1" applyAlignment="1">
      <alignment horizontal="center" vertical="center" textRotation="90"/>
    </xf>
    <xf numFmtId="0" fontId="4" fillId="49" borderId="33" xfId="388" applyFont="1" applyFill="1" applyBorder="1" applyAlignment="1">
      <alignment horizontal="center" vertical="center" textRotation="90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73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4" fillId="49" borderId="74" xfId="0" applyFont="1" applyFill="1" applyBorder="1" applyAlignment="1">
      <alignment horizontal="center" vertical="center" wrapText="1"/>
    </xf>
    <xf numFmtId="0" fontId="107" fillId="36" borderId="31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G59"/>
  <sheetViews>
    <sheetView showGridLines="0" zoomScale="90" zoomScaleNormal="90" workbookViewId="0">
      <pane ySplit="7" topLeftCell="A26" activePane="bottomLeft" state="frozen"/>
      <selection pane="bottomLeft" activeCell="I45" sqref="I45"/>
    </sheetView>
  </sheetViews>
  <sheetFormatPr defaultColWidth="9.140625" defaultRowHeight="15"/>
  <cols>
    <col min="1" max="1" width="2" style="85" customWidth="1"/>
    <col min="2" max="2" width="11" style="85" customWidth="1"/>
    <col min="3" max="3" width="5.140625" style="85" customWidth="1"/>
    <col min="4" max="4" width="73.7109375" style="85" customWidth="1"/>
    <col min="5" max="5" width="16.140625" style="85" customWidth="1"/>
    <col min="6" max="6" width="12.85546875" style="85" customWidth="1"/>
    <col min="7" max="7" width="10.5703125" style="85" bestFit="1" customWidth="1"/>
    <col min="8" max="16384" width="9.140625" style="85"/>
  </cols>
  <sheetData>
    <row r="2" spans="2:7" s="132" customFormat="1">
      <c r="B2" s="134" t="s">
        <v>244</v>
      </c>
      <c r="C2" s="134"/>
      <c r="D2" s="128"/>
      <c r="E2" s="133" t="s">
        <v>237</v>
      </c>
    </row>
    <row r="3" spans="2:7" s="132" customFormat="1">
      <c r="B3" s="249" t="s">
        <v>245</v>
      </c>
      <c r="C3" s="249"/>
      <c r="D3" s="249"/>
      <c r="E3" s="249"/>
    </row>
    <row r="4" spans="2:7">
      <c r="B4" s="86"/>
      <c r="C4" s="86"/>
    </row>
    <row r="5" spans="2:7" ht="18" customHeight="1">
      <c r="B5" s="87"/>
      <c r="C5" s="250" t="s">
        <v>84</v>
      </c>
      <c r="D5" s="251"/>
      <c r="E5" s="251"/>
    </row>
    <row r="6" spans="2:7" ht="15.75" thickBot="1">
      <c r="E6" s="110" t="s">
        <v>85</v>
      </c>
    </row>
    <row r="7" spans="2:7" s="90" customFormat="1" ht="30.75" thickBot="1">
      <c r="B7" s="88" t="s">
        <v>86</v>
      </c>
      <c r="C7" s="179" t="s">
        <v>87</v>
      </c>
      <c r="D7" s="180"/>
      <c r="E7" s="181" t="s">
        <v>88</v>
      </c>
    </row>
    <row r="8" spans="2:7" s="90" customFormat="1" ht="6" customHeight="1">
      <c r="C8" s="182"/>
      <c r="D8" s="183"/>
      <c r="E8" s="184"/>
    </row>
    <row r="9" spans="2:7" s="91" customFormat="1" ht="14.45" customHeight="1" thickBot="1">
      <c r="C9" s="252" t="s">
        <v>89</v>
      </c>
      <c r="D9" s="252"/>
      <c r="E9" s="252"/>
    </row>
    <row r="10" spans="2:7" s="94" customFormat="1" ht="15" customHeight="1">
      <c r="B10" s="92" t="s">
        <v>90</v>
      </c>
      <c r="C10" s="185">
        <v>1</v>
      </c>
      <c r="D10" s="186" t="s">
        <v>241</v>
      </c>
      <c r="E10" s="187">
        <v>233409</v>
      </c>
      <c r="G10" s="140"/>
    </row>
    <row r="11" spans="2:7" s="94" customFormat="1" ht="15" customHeight="1">
      <c r="B11" s="95" t="s">
        <v>91</v>
      </c>
      <c r="C11" s="188">
        <v>2</v>
      </c>
      <c r="D11" s="189" t="s">
        <v>92</v>
      </c>
      <c r="E11" s="148">
        <v>10328817.864939634</v>
      </c>
      <c r="G11" s="140"/>
    </row>
    <row r="12" spans="2:7" s="94" customFormat="1" ht="15" customHeight="1">
      <c r="B12" s="95" t="s">
        <v>93</v>
      </c>
      <c r="C12" s="188">
        <v>3</v>
      </c>
      <c r="D12" s="189" t="s">
        <v>94</v>
      </c>
      <c r="E12" s="148">
        <v>0</v>
      </c>
      <c r="G12" s="140"/>
    </row>
    <row r="13" spans="2:7" s="94" customFormat="1" ht="15" customHeight="1">
      <c r="B13" s="95" t="s">
        <v>95</v>
      </c>
      <c r="C13" s="188">
        <v>4</v>
      </c>
      <c r="D13" s="190" t="s">
        <v>96</v>
      </c>
      <c r="E13" s="148">
        <v>300230.17178082193</v>
      </c>
      <c r="G13" s="140"/>
    </row>
    <row r="14" spans="2:7" s="94" customFormat="1" ht="30">
      <c r="B14" s="95" t="s">
        <v>97</v>
      </c>
      <c r="C14" s="188">
        <v>5</v>
      </c>
      <c r="D14" s="191" t="s">
        <v>98</v>
      </c>
      <c r="E14" s="148">
        <v>0</v>
      </c>
      <c r="G14" s="140"/>
    </row>
    <row r="15" spans="2:7" s="94" customFormat="1" ht="15" customHeight="1">
      <c r="B15" s="95" t="s">
        <v>99</v>
      </c>
      <c r="C15" s="188">
        <v>6</v>
      </c>
      <c r="D15" s="190" t="s">
        <v>100</v>
      </c>
      <c r="E15" s="148">
        <v>5388804.8693726892</v>
      </c>
      <c r="G15" s="140"/>
    </row>
    <row r="16" spans="2:7" s="94" customFormat="1" ht="15" customHeight="1">
      <c r="B16" s="95" t="s">
        <v>101</v>
      </c>
      <c r="C16" s="188">
        <v>7</v>
      </c>
      <c r="D16" s="189" t="s">
        <v>102</v>
      </c>
      <c r="E16" s="148">
        <v>1287475.2172132591</v>
      </c>
      <c r="G16" s="140"/>
    </row>
    <row r="17" spans="2:7" s="94" customFormat="1" ht="15" customHeight="1">
      <c r="B17" s="95" t="s">
        <v>103</v>
      </c>
      <c r="C17" s="188">
        <v>8</v>
      </c>
      <c r="D17" s="190" t="s">
        <v>104</v>
      </c>
      <c r="E17" s="148"/>
      <c r="G17" s="140"/>
    </row>
    <row r="18" spans="2:7" s="94" customFormat="1" ht="15" customHeight="1">
      <c r="B18" s="95" t="s">
        <v>105</v>
      </c>
      <c r="C18" s="188">
        <v>9</v>
      </c>
      <c r="D18" s="189" t="s">
        <v>106</v>
      </c>
      <c r="E18" s="148">
        <v>0</v>
      </c>
      <c r="G18" s="140"/>
    </row>
    <row r="19" spans="2:7" s="94" customFormat="1" ht="15" customHeight="1">
      <c r="B19" s="95" t="s">
        <v>107</v>
      </c>
      <c r="C19" s="188">
        <v>10</v>
      </c>
      <c r="D19" s="189" t="s">
        <v>108</v>
      </c>
      <c r="E19" s="148">
        <v>0</v>
      </c>
      <c r="G19" s="140"/>
    </row>
    <row r="20" spans="2:7" s="94" customFormat="1" ht="15" customHeight="1">
      <c r="B20" s="95" t="s">
        <v>109</v>
      </c>
      <c r="C20" s="188">
        <v>11</v>
      </c>
      <c r="D20" s="189" t="s">
        <v>110</v>
      </c>
      <c r="E20" s="148">
        <v>0</v>
      </c>
      <c r="G20" s="140"/>
    </row>
    <row r="21" spans="2:7" s="94" customFormat="1" ht="15" customHeight="1">
      <c r="B21" s="95" t="s">
        <v>111</v>
      </c>
      <c r="C21" s="188">
        <v>12</v>
      </c>
      <c r="D21" s="189" t="s">
        <v>112</v>
      </c>
      <c r="E21" s="148">
        <v>6186455.6913430626</v>
      </c>
      <c r="G21" s="140"/>
    </row>
    <row r="22" spans="2:7" s="94" customFormat="1" ht="15" customHeight="1">
      <c r="B22" s="95" t="s">
        <v>113</v>
      </c>
      <c r="C22" s="188">
        <v>13</v>
      </c>
      <c r="D22" s="189" t="s">
        <v>114</v>
      </c>
      <c r="E22" s="148">
        <v>89605.580635303704</v>
      </c>
      <c r="G22" s="140"/>
    </row>
    <row r="23" spans="2:7" s="94" customFormat="1" ht="15" customHeight="1">
      <c r="B23" s="95" t="s">
        <v>115</v>
      </c>
      <c r="C23" s="188">
        <v>14</v>
      </c>
      <c r="D23" s="189" t="s">
        <v>116</v>
      </c>
      <c r="E23" s="148">
        <v>1699962.6241095888</v>
      </c>
      <c r="G23" s="140"/>
    </row>
    <row r="24" spans="2:7" s="94" customFormat="1" ht="15" customHeight="1">
      <c r="B24" s="95" t="s">
        <v>117</v>
      </c>
      <c r="C24" s="188">
        <v>15</v>
      </c>
      <c r="D24" s="189" t="s">
        <v>118</v>
      </c>
      <c r="E24" s="148">
        <v>0</v>
      </c>
      <c r="G24" s="140"/>
    </row>
    <row r="25" spans="2:7" s="94" customFormat="1" ht="15" customHeight="1">
      <c r="B25" s="95" t="s">
        <v>119</v>
      </c>
      <c r="C25" s="188">
        <v>16</v>
      </c>
      <c r="D25" s="189" t="s">
        <v>120</v>
      </c>
      <c r="E25" s="148">
        <v>62769.11</v>
      </c>
      <c r="G25" s="140"/>
    </row>
    <row r="26" spans="2:7" s="94" customFormat="1" ht="15" customHeight="1">
      <c r="B26" s="95" t="s">
        <v>121</v>
      </c>
      <c r="C26" s="188">
        <v>17</v>
      </c>
      <c r="D26" s="189" t="s">
        <v>122</v>
      </c>
      <c r="E26" s="148">
        <v>34472.280000000042</v>
      </c>
      <c r="G26" s="140"/>
    </row>
    <row r="27" spans="2:7" s="94" customFormat="1" ht="15" customHeight="1">
      <c r="B27" s="95" t="s">
        <v>123</v>
      </c>
      <c r="C27" s="188">
        <v>18</v>
      </c>
      <c r="D27" s="192" t="s">
        <v>124</v>
      </c>
      <c r="E27" s="148">
        <v>99988.680000000037</v>
      </c>
      <c r="G27" s="140"/>
    </row>
    <row r="28" spans="2:7" s="99" customFormat="1" ht="15" customHeight="1" thickBot="1">
      <c r="B28" s="97" t="s">
        <v>125</v>
      </c>
      <c r="C28" s="98">
        <v>19</v>
      </c>
      <c r="D28" s="193" t="s">
        <v>126</v>
      </c>
      <c r="E28" s="145">
        <f>SUM(E10:E27)</f>
        <v>25711991.089394361</v>
      </c>
      <c r="G28" s="140"/>
    </row>
    <row r="29" spans="2:7" s="91" customFormat="1" ht="6" customHeight="1">
      <c r="B29" s="100"/>
      <c r="C29" s="194"/>
      <c r="D29" s="195"/>
      <c r="E29" s="196"/>
      <c r="F29" s="94"/>
      <c r="G29" s="140"/>
    </row>
    <row r="30" spans="2:7" s="91" customFormat="1" ht="14.45" customHeight="1" thickBot="1">
      <c r="B30" s="100"/>
      <c r="C30" s="252" t="s">
        <v>127</v>
      </c>
      <c r="D30" s="252"/>
      <c r="E30" s="252"/>
      <c r="G30" s="140"/>
    </row>
    <row r="31" spans="2:7" s="94" customFormat="1" ht="15" customHeight="1">
      <c r="B31" s="92" t="s">
        <v>128</v>
      </c>
      <c r="C31" s="185">
        <v>20</v>
      </c>
      <c r="D31" s="197" t="s">
        <v>129</v>
      </c>
      <c r="E31" s="93">
        <v>7218396.9697099458</v>
      </c>
      <c r="G31" s="140"/>
    </row>
    <row r="32" spans="2:7" s="94" customFormat="1" ht="15" customHeight="1">
      <c r="B32" s="95" t="s">
        <v>130</v>
      </c>
      <c r="C32" s="188">
        <v>21</v>
      </c>
      <c r="D32" s="198" t="s">
        <v>131</v>
      </c>
      <c r="E32" s="96">
        <v>5541835.4611171978</v>
      </c>
      <c r="G32" s="140"/>
    </row>
    <row r="33" spans="2:7" s="94" customFormat="1" ht="15" customHeight="1">
      <c r="B33" s="95" t="s">
        <v>132</v>
      </c>
      <c r="C33" s="188">
        <v>22</v>
      </c>
      <c r="D33" s="190" t="s">
        <v>133</v>
      </c>
      <c r="E33" s="96">
        <v>72387.156000000032</v>
      </c>
      <c r="G33" s="140"/>
    </row>
    <row r="34" spans="2:7" s="94" customFormat="1" ht="15" customHeight="1">
      <c r="B34" s="95" t="s">
        <v>134</v>
      </c>
      <c r="C34" s="188">
        <v>23</v>
      </c>
      <c r="D34" s="198" t="s">
        <v>135</v>
      </c>
      <c r="E34" s="96">
        <v>0</v>
      </c>
      <c r="G34" s="140"/>
    </row>
    <row r="35" spans="2:7" s="94" customFormat="1" ht="15" customHeight="1">
      <c r="B35" s="95" t="s">
        <v>136</v>
      </c>
      <c r="C35" s="188">
        <v>24</v>
      </c>
      <c r="D35" s="198" t="s">
        <v>137</v>
      </c>
      <c r="E35" s="96">
        <v>0</v>
      </c>
      <c r="G35" s="140"/>
    </row>
    <row r="36" spans="2:7" s="94" customFormat="1" ht="15" customHeight="1">
      <c r="B36" s="95" t="s">
        <v>138</v>
      </c>
      <c r="C36" s="188">
        <v>25</v>
      </c>
      <c r="D36" s="198" t="s">
        <v>139</v>
      </c>
      <c r="E36" s="96">
        <v>0</v>
      </c>
      <c r="G36" s="140"/>
    </row>
    <row r="37" spans="2:7" s="94" customFormat="1" ht="15" customHeight="1">
      <c r="B37" s="95" t="s">
        <v>140</v>
      </c>
      <c r="C37" s="188">
        <v>26</v>
      </c>
      <c r="D37" s="198" t="s">
        <v>141</v>
      </c>
      <c r="E37" s="96">
        <v>0</v>
      </c>
      <c r="G37" s="140"/>
    </row>
    <row r="38" spans="2:7" s="94" customFormat="1" ht="15" customHeight="1">
      <c r="B38" s="95" t="s">
        <v>142</v>
      </c>
      <c r="C38" s="188">
        <v>27</v>
      </c>
      <c r="D38" s="198" t="s">
        <v>143</v>
      </c>
      <c r="E38" s="96">
        <v>466761.79622463358</v>
      </c>
      <c r="G38" s="140"/>
    </row>
    <row r="39" spans="2:7" s="94" customFormat="1" ht="15" customHeight="1">
      <c r="B39" s="95" t="s">
        <v>144</v>
      </c>
      <c r="C39" s="188">
        <v>28</v>
      </c>
      <c r="D39" s="198" t="s">
        <v>145</v>
      </c>
      <c r="E39" s="96"/>
      <c r="G39" s="140"/>
    </row>
    <row r="40" spans="2:7" s="94" customFormat="1" ht="15" customHeight="1">
      <c r="B40" s="95" t="s">
        <v>146</v>
      </c>
      <c r="C40" s="188">
        <v>29</v>
      </c>
      <c r="D40" s="198" t="s">
        <v>147</v>
      </c>
      <c r="E40" s="96">
        <v>366976.84797898913</v>
      </c>
      <c r="G40" s="140"/>
    </row>
    <row r="41" spans="2:7" s="99" customFormat="1" ht="15" customHeight="1" thickBot="1">
      <c r="B41" s="97" t="s">
        <v>148</v>
      </c>
      <c r="C41" s="98">
        <v>30</v>
      </c>
      <c r="D41" s="101" t="s">
        <v>149</v>
      </c>
      <c r="E41" s="145">
        <f>SUM(E31:E40)</f>
        <v>13666358.231030766</v>
      </c>
      <c r="G41" s="140"/>
    </row>
    <row r="42" spans="2:7" s="103" customFormat="1" ht="6" customHeight="1">
      <c r="B42" s="102"/>
      <c r="C42" s="199"/>
      <c r="D42" s="195"/>
      <c r="E42" s="196"/>
      <c r="G42" s="140"/>
    </row>
    <row r="43" spans="2:7" s="91" customFormat="1" ht="14.45" customHeight="1" thickBot="1">
      <c r="B43" s="104"/>
      <c r="C43" s="252" t="s">
        <v>150</v>
      </c>
      <c r="D43" s="252"/>
      <c r="E43" s="252"/>
      <c r="G43" s="140"/>
    </row>
    <row r="44" spans="2:7" s="94" customFormat="1" ht="15" customHeight="1">
      <c r="B44" s="92" t="s">
        <v>151</v>
      </c>
      <c r="C44" s="185">
        <v>31</v>
      </c>
      <c r="D44" s="197" t="s">
        <v>152</v>
      </c>
      <c r="E44" s="93">
        <v>6000000</v>
      </c>
      <c r="G44" s="140"/>
    </row>
    <row r="45" spans="2:7" s="94" customFormat="1" ht="15" customHeight="1">
      <c r="B45" s="95" t="s">
        <v>153</v>
      </c>
      <c r="C45" s="188">
        <v>32</v>
      </c>
      <c r="D45" s="198" t="s">
        <v>154</v>
      </c>
      <c r="E45" s="96"/>
      <c r="G45" s="140"/>
    </row>
    <row r="46" spans="2:7" s="94" customFormat="1" ht="15" customHeight="1">
      <c r="B46" s="95" t="s">
        <v>155</v>
      </c>
      <c r="C46" s="188">
        <v>33</v>
      </c>
      <c r="D46" s="198" t="s">
        <v>156</v>
      </c>
      <c r="E46" s="96"/>
      <c r="G46" s="140"/>
    </row>
    <row r="47" spans="2:7" s="94" customFormat="1" ht="15" customHeight="1">
      <c r="B47" s="95" t="s">
        <v>157</v>
      </c>
      <c r="C47" s="188">
        <v>34</v>
      </c>
      <c r="D47" s="198" t="s">
        <v>158</v>
      </c>
      <c r="E47" s="96">
        <v>5618122.0468570897</v>
      </c>
      <c r="G47" s="140"/>
    </row>
    <row r="48" spans="2:7" s="94" customFormat="1" ht="15" customHeight="1">
      <c r="B48" s="95" t="s">
        <v>159</v>
      </c>
      <c r="C48" s="188">
        <v>35</v>
      </c>
      <c r="D48" s="198" t="s">
        <v>160</v>
      </c>
      <c r="E48" s="96">
        <v>427510.81150650547</v>
      </c>
      <c r="G48" s="140"/>
    </row>
    <row r="49" spans="2:7" s="94" customFormat="1" ht="15" customHeight="1">
      <c r="B49" s="95" t="s">
        <v>161</v>
      </c>
      <c r="C49" s="188">
        <v>36</v>
      </c>
      <c r="D49" s="198" t="s">
        <v>162</v>
      </c>
      <c r="E49" s="96"/>
      <c r="G49" s="140"/>
    </row>
    <row r="50" spans="2:7" s="99" customFormat="1" ht="15" customHeight="1">
      <c r="B50" s="95" t="s">
        <v>163</v>
      </c>
      <c r="C50" s="105">
        <v>37</v>
      </c>
      <c r="D50" s="106" t="s">
        <v>164</v>
      </c>
      <c r="E50" s="146">
        <f>SUM(E44:E48)</f>
        <v>12045632.858363595</v>
      </c>
      <c r="G50" s="140"/>
    </row>
    <row r="51" spans="2:7" s="99" customFormat="1" ht="15" customHeight="1" thickBot="1">
      <c r="B51" s="97" t="s">
        <v>165</v>
      </c>
      <c r="C51" s="107">
        <v>38</v>
      </c>
      <c r="D51" s="108" t="s">
        <v>166</v>
      </c>
      <c r="E51" s="147">
        <f>E41+E50</f>
        <v>25711991.089394361</v>
      </c>
      <c r="G51" s="140"/>
    </row>
    <row r="52" spans="2:7" s="109" customFormat="1">
      <c r="F52" s="135"/>
      <c r="G52" s="140"/>
    </row>
    <row r="53" spans="2:7" s="137" customFormat="1">
      <c r="E53" s="138"/>
    </row>
    <row r="54" spans="2:7" s="139" customFormat="1">
      <c r="B54" s="137"/>
      <c r="C54" s="255"/>
      <c r="D54" s="256"/>
      <c r="E54" s="256"/>
    </row>
    <row r="55" spans="2:7" s="139" customFormat="1">
      <c r="B55" s="137"/>
      <c r="C55" s="257"/>
      <c r="D55" s="258"/>
      <c r="E55" s="258"/>
    </row>
    <row r="56" spans="2:7">
      <c r="C56" s="253"/>
      <c r="D56" s="253"/>
      <c r="E56" s="253"/>
    </row>
    <row r="57" spans="2:7">
      <c r="C57" s="254"/>
      <c r="D57" s="254"/>
      <c r="E57" s="254"/>
    </row>
    <row r="58" spans="2:7" ht="15" customHeight="1">
      <c r="C58" s="253"/>
      <c r="D58" s="253"/>
      <c r="E58" s="253"/>
    </row>
    <row r="59" spans="2:7">
      <c r="C59" s="254"/>
      <c r="D59" s="254"/>
      <c r="E59" s="254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G81"/>
  <sheetViews>
    <sheetView showGridLines="0" zoomScale="90" zoomScaleNormal="90" workbookViewId="0">
      <pane ySplit="6" topLeftCell="A40" activePane="bottomLeft" state="frozen"/>
      <selection activeCell="C120" sqref="C120"/>
      <selection pane="bottomLeft" activeCell="O59" sqref="O59"/>
    </sheetView>
  </sheetViews>
  <sheetFormatPr defaultColWidth="9.140625" defaultRowHeight="15"/>
  <cols>
    <col min="1" max="1" width="2" style="91" customWidth="1"/>
    <col min="2" max="2" width="11" style="91" customWidth="1"/>
    <col min="3" max="3" width="5.85546875" style="91" customWidth="1"/>
    <col min="4" max="4" width="81.7109375" style="91" customWidth="1"/>
    <col min="5" max="5" width="15.7109375" style="91" customWidth="1"/>
    <col min="6" max="6" width="9.85546875" style="91" bestFit="1" customWidth="1"/>
    <col min="7" max="16384" width="9.140625" style="91"/>
  </cols>
  <sheetData>
    <row r="1" spans="2:7" ht="15" customHeight="1">
      <c r="B1" s="94" t="s">
        <v>243</v>
      </c>
      <c r="C1" s="94"/>
      <c r="D1" s="111"/>
      <c r="E1" s="129" t="s">
        <v>238</v>
      </c>
    </row>
    <row r="2" spans="2:7" ht="15" customHeight="1">
      <c r="B2" s="261" t="s">
        <v>246</v>
      </c>
      <c r="C2" s="261"/>
      <c r="D2" s="261"/>
      <c r="E2" s="261"/>
    </row>
    <row r="3" spans="2:7" ht="15" customHeight="1"/>
    <row r="4" spans="2:7" s="112" customFormat="1" ht="12.75" customHeight="1">
      <c r="D4" s="262" t="s">
        <v>167</v>
      </c>
      <c r="E4" s="262"/>
    </row>
    <row r="5" spans="2:7" ht="15" customHeight="1" thickBot="1">
      <c r="E5" s="127" t="s">
        <v>85</v>
      </c>
    </row>
    <row r="6" spans="2:7" s="115" customFormat="1" ht="45" customHeight="1" thickBot="1">
      <c r="B6" s="88" t="s">
        <v>86</v>
      </c>
      <c r="C6" s="113" t="s">
        <v>87</v>
      </c>
      <c r="D6" s="114"/>
      <c r="E6" s="89" t="s">
        <v>88</v>
      </c>
    </row>
    <row r="7" spans="2:7" s="103" customFormat="1" ht="9" customHeight="1">
      <c r="C7" s="116"/>
      <c r="D7" s="116"/>
      <c r="E7" s="117"/>
    </row>
    <row r="8" spans="2:7" s="103" customFormat="1" ht="15" customHeight="1" thickBot="1">
      <c r="C8" s="263" t="s">
        <v>168</v>
      </c>
      <c r="D8" s="263"/>
      <c r="E8" s="263"/>
    </row>
    <row r="9" spans="2:7" ht="15" customHeight="1">
      <c r="B9" s="118" t="s">
        <v>90</v>
      </c>
      <c r="C9" s="200">
        <v>1</v>
      </c>
      <c r="D9" s="201" t="s">
        <v>169</v>
      </c>
      <c r="E9" s="202">
        <v>3219173.1696532136</v>
      </c>
      <c r="G9" s="141"/>
    </row>
    <row r="10" spans="2:7" ht="15" customHeight="1">
      <c r="B10" s="119" t="s">
        <v>91</v>
      </c>
      <c r="C10" s="203">
        <v>2</v>
      </c>
      <c r="D10" s="204" t="s">
        <v>170</v>
      </c>
      <c r="E10" s="205">
        <v>2662555.3941432247</v>
      </c>
      <c r="G10" s="141"/>
    </row>
    <row r="11" spans="2:7" ht="15" customHeight="1">
      <c r="B11" s="119" t="s">
        <v>93</v>
      </c>
      <c r="C11" s="203">
        <v>3</v>
      </c>
      <c r="D11" s="206" t="s">
        <v>171</v>
      </c>
      <c r="E11" s="205">
        <v>273581.04464666976</v>
      </c>
      <c r="G11" s="141"/>
    </row>
    <row r="12" spans="2:7" ht="15" customHeight="1">
      <c r="B12" s="119" t="s">
        <v>95</v>
      </c>
      <c r="C12" s="203">
        <v>4</v>
      </c>
      <c r="D12" s="207" t="s">
        <v>172</v>
      </c>
      <c r="E12" s="205">
        <v>289551.49875987699</v>
      </c>
      <c r="G12" s="141"/>
    </row>
    <row r="13" spans="2:7" s="94" customFormat="1" ht="15" customHeight="1">
      <c r="B13" s="119" t="s">
        <v>97</v>
      </c>
      <c r="C13" s="208">
        <v>5</v>
      </c>
      <c r="D13" s="189" t="s">
        <v>173</v>
      </c>
      <c r="E13" s="209">
        <v>572588.22962319618</v>
      </c>
      <c r="G13" s="141"/>
    </row>
    <row r="14" spans="2:7" ht="15" customHeight="1">
      <c r="B14" s="119" t="s">
        <v>99</v>
      </c>
      <c r="C14" s="203">
        <v>6</v>
      </c>
      <c r="D14" s="204" t="s">
        <v>174</v>
      </c>
      <c r="E14" s="205">
        <v>722635.69944444543</v>
      </c>
      <c r="G14" s="141"/>
    </row>
    <row r="15" spans="2:7" ht="15" customHeight="1">
      <c r="B15" s="119" t="s">
        <v>101</v>
      </c>
      <c r="C15" s="203">
        <v>7</v>
      </c>
      <c r="D15" s="204" t="s">
        <v>175</v>
      </c>
      <c r="E15" s="205">
        <v>481359.95999999996</v>
      </c>
      <c r="G15" s="141"/>
    </row>
    <row r="16" spans="2:7" ht="15" customHeight="1">
      <c r="B16" s="119" t="s">
        <v>103</v>
      </c>
      <c r="C16" s="203">
        <v>8</v>
      </c>
      <c r="D16" s="206" t="s">
        <v>176</v>
      </c>
      <c r="E16" s="205">
        <v>-123890.41555555537</v>
      </c>
      <c r="G16" s="141"/>
    </row>
    <row r="17" spans="2:7" ht="15" customHeight="1">
      <c r="B17" s="119" t="s">
        <v>105</v>
      </c>
      <c r="C17" s="203">
        <v>9</v>
      </c>
      <c r="D17" s="206" t="s">
        <v>177</v>
      </c>
      <c r="E17" s="205">
        <v>-67489.36000000019</v>
      </c>
      <c r="G17" s="141"/>
    </row>
    <row r="18" spans="2:7" ht="15" customHeight="1">
      <c r="B18" s="119" t="s">
        <v>107</v>
      </c>
      <c r="C18" s="203">
        <v>10</v>
      </c>
      <c r="D18" s="206" t="s">
        <v>178</v>
      </c>
      <c r="E18" s="205">
        <v>38089.3512691578</v>
      </c>
      <c r="F18" s="103"/>
      <c r="G18" s="141"/>
    </row>
    <row r="19" spans="2:7" s="94" customFormat="1" ht="15" customHeight="1">
      <c r="B19" s="119" t="s">
        <v>109</v>
      </c>
      <c r="C19" s="208">
        <v>11</v>
      </c>
      <c r="D19" s="189" t="s">
        <v>179</v>
      </c>
      <c r="E19" s="209">
        <v>146785.33261973248</v>
      </c>
      <c r="F19" s="248"/>
      <c r="G19" s="141"/>
    </row>
    <row r="20" spans="2:7" s="94" customFormat="1" ht="15" customHeight="1">
      <c r="B20" s="119" t="s">
        <v>111</v>
      </c>
      <c r="C20" s="208">
        <v>12</v>
      </c>
      <c r="D20" s="189" t="s">
        <v>180</v>
      </c>
      <c r="E20" s="209"/>
      <c r="F20" s="116"/>
      <c r="G20" s="141"/>
    </row>
    <row r="21" spans="2:7" s="94" customFormat="1" ht="15" customHeight="1">
      <c r="B21" s="119" t="s">
        <v>113</v>
      </c>
      <c r="C21" s="208">
        <v>13</v>
      </c>
      <c r="D21" s="189" t="s">
        <v>181</v>
      </c>
      <c r="E21" s="209">
        <v>176136.93460720911</v>
      </c>
      <c r="F21" s="116"/>
      <c r="G21" s="141"/>
    </row>
    <row r="22" spans="2:7" s="94" customFormat="1" ht="15" customHeight="1" thickBot="1">
      <c r="B22" s="120" t="s">
        <v>115</v>
      </c>
      <c r="C22" s="210">
        <v>14</v>
      </c>
      <c r="D22" s="211" t="s">
        <v>182</v>
      </c>
      <c r="E22" s="212">
        <f>E13-E19-E20+E21</f>
        <v>601939.83161067287</v>
      </c>
      <c r="G22" s="141"/>
    </row>
    <row r="23" spans="2:7" ht="9" customHeight="1">
      <c r="C23" s="213"/>
      <c r="D23" s="214"/>
      <c r="E23" s="215"/>
      <c r="G23" s="141"/>
    </row>
    <row r="24" spans="2:7" ht="15" customHeight="1" thickBot="1">
      <c r="C24" s="259" t="s">
        <v>183</v>
      </c>
      <c r="D24" s="259"/>
      <c r="E24" s="259"/>
      <c r="G24" s="141"/>
    </row>
    <row r="25" spans="2:7" ht="15" customHeight="1">
      <c r="B25" s="118" t="s">
        <v>117</v>
      </c>
      <c r="C25" s="200">
        <v>15</v>
      </c>
      <c r="D25" s="201" t="s">
        <v>169</v>
      </c>
      <c r="E25" s="202">
        <v>195893.44878599979</v>
      </c>
      <c r="G25" s="141"/>
    </row>
    <row r="26" spans="2:7" ht="15" customHeight="1">
      <c r="B26" s="119" t="s">
        <v>119</v>
      </c>
      <c r="C26" s="203">
        <v>16</v>
      </c>
      <c r="D26" s="204" t="s">
        <v>170</v>
      </c>
      <c r="E26" s="205">
        <v>88298.397476000013</v>
      </c>
      <c r="F26" s="122"/>
      <c r="G26" s="141"/>
    </row>
    <row r="27" spans="2:7" ht="15" customHeight="1">
      <c r="B27" s="119" t="s">
        <v>121</v>
      </c>
      <c r="C27" s="203">
        <v>17</v>
      </c>
      <c r="D27" s="206" t="s">
        <v>171</v>
      </c>
      <c r="E27" s="205"/>
      <c r="F27" s="122"/>
      <c r="G27" s="141"/>
    </row>
    <row r="28" spans="2:7" ht="15" customHeight="1">
      <c r="B28" s="119" t="s">
        <v>123</v>
      </c>
      <c r="C28" s="203">
        <v>18</v>
      </c>
      <c r="D28" s="206" t="s">
        <v>172</v>
      </c>
      <c r="E28" s="205"/>
      <c r="G28" s="141"/>
    </row>
    <row r="29" spans="2:7" s="94" customFormat="1" ht="15" customHeight="1">
      <c r="B29" s="119" t="s">
        <v>125</v>
      </c>
      <c r="C29" s="208">
        <v>19</v>
      </c>
      <c r="D29" s="189" t="s">
        <v>184</v>
      </c>
      <c r="E29" s="209">
        <v>107595.05130999978</v>
      </c>
      <c r="G29" s="141"/>
    </row>
    <row r="30" spans="2:7" ht="15" customHeight="1">
      <c r="B30" s="119" t="s">
        <v>128</v>
      </c>
      <c r="C30" s="203">
        <v>20</v>
      </c>
      <c r="D30" s="204" t="s">
        <v>174</v>
      </c>
      <c r="E30" s="205">
        <v>100343.03999999992</v>
      </c>
      <c r="F30" s="122"/>
      <c r="G30" s="141"/>
    </row>
    <row r="31" spans="2:7" ht="15" customHeight="1">
      <c r="B31" s="119" t="s">
        <v>130</v>
      </c>
      <c r="C31" s="203">
        <v>21</v>
      </c>
      <c r="D31" s="204" t="s">
        <v>185</v>
      </c>
      <c r="E31" s="205">
        <v>43856.66300000003</v>
      </c>
      <c r="G31" s="141"/>
    </row>
    <row r="32" spans="2:7" ht="15" customHeight="1">
      <c r="B32" s="119" t="s">
        <v>132</v>
      </c>
      <c r="C32" s="203">
        <v>22</v>
      </c>
      <c r="D32" s="206" t="s">
        <v>176</v>
      </c>
      <c r="E32" s="205">
        <v>38724.340000000026</v>
      </c>
      <c r="G32" s="141"/>
    </row>
    <row r="33" spans="2:7" ht="15" customHeight="1">
      <c r="B33" s="119" t="s">
        <v>134</v>
      </c>
      <c r="C33" s="203">
        <v>23</v>
      </c>
      <c r="D33" s="206" t="s">
        <v>177</v>
      </c>
      <c r="E33" s="205">
        <v>37601.02800000002</v>
      </c>
      <c r="G33" s="141"/>
    </row>
    <row r="34" spans="2:7" ht="15" customHeight="1">
      <c r="B34" s="119" t="s">
        <v>136</v>
      </c>
      <c r="C34" s="203">
        <v>24</v>
      </c>
      <c r="D34" s="206" t="s">
        <v>186</v>
      </c>
      <c r="E34" s="205"/>
      <c r="G34" s="141"/>
    </row>
    <row r="35" spans="2:7" s="94" customFormat="1" ht="15" customHeight="1">
      <c r="B35" s="119" t="s">
        <v>138</v>
      </c>
      <c r="C35" s="208">
        <v>25</v>
      </c>
      <c r="D35" s="189" t="s">
        <v>187</v>
      </c>
      <c r="E35" s="209">
        <v>57609.688999999897</v>
      </c>
      <c r="G35" s="141"/>
    </row>
    <row r="36" spans="2:7" ht="15" customHeight="1">
      <c r="B36" s="119" t="s">
        <v>140</v>
      </c>
      <c r="C36" s="203">
        <v>26</v>
      </c>
      <c r="D36" s="204" t="s">
        <v>188</v>
      </c>
      <c r="E36" s="205"/>
      <c r="G36" s="141"/>
    </row>
    <row r="37" spans="2:7" ht="15" customHeight="1">
      <c r="B37" s="119" t="s">
        <v>142</v>
      </c>
      <c r="C37" s="203">
        <v>27</v>
      </c>
      <c r="D37" s="206" t="s">
        <v>189</v>
      </c>
      <c r="E37" s="205"/>
      <c r="G37" s="141"/>
    </row>
    <row r="38" spans="2:7" s="94" customFormat="1" ht="15" customHeight="1">
      <c r="B38" s="119" t="s">
        <v>144</v>
      </c>
      <c r="C38" s="208">
        <v>28</v>
      </c>
      <c r="D38" s="189" t="s">
        <v>190</v>
      </c>
      <c r="E38" s="209">
        <v>0</v>
      </c>
      <c r="G38" s="141"/>
    </row>
    <row r="39" spans="2:7" s="94" customFormat="1" ht="15" customHeight="1">
      <c r="B39" s="119" t="s">
        <v>146</v>
      </c>
      <c r="C39" s="208">
        <v>29</v>
      </c>
      <c r="D39" s="189" t="s">
        <v>191</v>
      </c>
      <c r="E39" s="209"/>
      <c r="G39" s="141"/>
    </row>
    <row r="40" spans="2:7" s="94" customFormat="1" ht="15" customHeight="1">
      <c r="B40" s="119" t="s">
        <v>148</v>
      </c>
      <c r="C40" s="208">
        <v>30</v>
      </c>
      <c r="D40" s="189" t="s">
        <v>181</v>
      </c>
      <c r="E40" s="209">
        <v>0</v>
      </c>
      <c r="G40" s="141"/>
    </row>
    <row r="41" spans="2:7" s="94" customFormat="1" ht="15" customHeight="1" thickBot="1">
      <c r="B41" s="120" t="s">
        <v>151</v>
      </c>
      <c r="C41" s="210">
        <v>31</v>
      </c>
      <c r="D41" s="211" t="s">
        <v>192</v>
      </c>
      <c r="E41" s="212">
        <f>E29-E35+E38-E39+E40</f>
        <v>49985.36230999988</v>
      </c>
      <c r="G41" s="141"/>
    </row>
    <row r="42" spans="2:7" s="116" customFormat="1" ht="9" customHeight="1" thickBot="1">
      <c r="C42" s="213"/>
      <c r="D42" s="216"/>
      <c r="E42" s="217"/>
      <c r="G42" s="141"/>
    </row>
    <row r="43" spans="2:7" s="94" customFormat="1" ht="15" customHeight="1" thickBot="1">
      <c r="B43" s="123" t="s">
        <v>153</v>
      </c>
      <c r="C43" s="218">
        <v>32</v>
      </c>
      <c r="D43" s="219" t="s">
        <v>193</v>
      </c>
      <c r="E43" s="220">
        <f>E22+E41</f>
        <v>651925.19392067275</v>
      </c>
      <c r="G43" s="141"/>
    </row>
    <row r="44" spans="2:7" ht="9" customHeight="1">
      <c r="C44" s="213"/>
      <c r="D44" s="216"/>
      <c r="E44" s="215"/>
      <c r="G44" s="141"/>
    </row>
    <row r="45" spans="2:7" ht="15" customHeight="1" thickBot="1">
      <c r="C45" s="213"/>
      <c r="D45" s="259" t="s">
        <v>194</v>
      </c>
      <c r="E45" s="259"/>
      <c r="G45" s="141"/>
    </row>
    <row r="46" spans="2:7" ht="15" customHeight="1">
      <c r="B46" s="118" t="s">
        <v>155</v>
      </c>
      <c r="C46" s="200">
        <v>33</v>
      </c>
      <c r="D46" s="221" t="s">
        <v>195</v>
      </c>
      <c r="E46" s="202"/>
      <c r="G46" s="141"/>
    </row>
    <row r="47" spans="2:7" ht="15" customHeight="1">
      <c r="B47" s="119" t="s">
        <v>157</v>
      </c>
      <c r="C47" s="203">
        <v>34</v>
      </c>
      <c r="D47" s="204" t="s">
        <v>196</v>
      </c>
      <c r="E47" s="205"/>
      <c r="G47" s="141"/>
    </row>
    <row r="48" spans="2:7" ht="15" customHeight="1">
      <c r="B48" s="124" t="s">
        <v>159</v>
      </c>
      <c r="C48" s="203">
        <v>35</v>
      </c>
      <c r="D48" s="204" t="s">
        <v>197</v>
      </c>
      <c r="E48" s="205"/>
      <c r="G48" s="141"/>
    </row>
    <row r="49" spans="2:7" s="94" customFormat="1" ht="15" customHeight="1" thickBot="1">
      <c r="B49" s="120" t="s">
        <v>161</v>
      </c>
      <c r="C49" s="210">
        <v>36</v>
      </c>
      <c r="D49" s="211" t="s">
        <v>198</v>
      </c>
      <c r="E49" s="212">
        <f>E46-E47-E48</f>
        <v>0</v>
      </c>
      <c r="G49" s="141"/>
    </row>
    <row r="50" spans="2:7" ht="8.25" customHeight="1">
      <c r="C50" s="213"/>
      <c r="D50" s="214"/>
      <c r="E50" s="215"/>
      <c r="G50" s="141"/>
    </row>
    <row r="51" spans="2:7" ht="15" customHeight="1" thickBot="1">
      <c r="C51" s="259" t="s">
        <v>199</v>
      </c>
      <c r="D51" s="259"/>
      <c r="E51" s="259"/>
      <c r="G51" s="141"/>
    </row>
    <row r="52" spans="2:7" ht="15" customHeight="1">
      <c r="B52" s="118" t="s">
        <v>163</v>
      </c>
      <c r="C52" s="200">
        <v>37</v>
      </c>
      <c r="D52" s="201" t="s">
        <v>200</v>
      </c>
      <c r="E52" s="202">
        <v>318843.64605273976</v>
      </c>
      <c r="G52" s="141"/>
    </row>
    <row r="53" spans="2:7" ht="15" customHeight="1">
      <c r="B53" s="119" t="s">
        <v>165</v>
      </c>
      <c r="C53" s="203">
        <v>38</v>
      </c>
      <c r="D53" s="206" t="s">
        <v>201</v>
      </c>
      <c r="E53" s="205">
        <v>0</v>
      </c>
      <c r="G53" s="141"/>
    </row>
    <row r="54" spans="2:7" ht="15" customHeight="1">
      <c r="B54" s="119" t="s">
        <v>202</v>
      </c>
      <c r="C54" s="203">
        <v>39</v>
      </c>
      <c r="D54" s="206" t="s">
        <v>203</v>
      </c>
      <c r="E54" s="205">
        <v>10356.164383561645</v>
      </c>
      <c r="G54" s="141"/>
    </row>
    <row r="55" spans="2:7" ht="15" customHeight="1">
      <c r="B55" s="119" t="s">
        <v>204</v>
      </c>
      <c r="C55" s="203">
        <v>40</v>
      </c>
      <c r="D55" s="206" t="s">
        <v>205</v>
      </c>
      <c r="E55" s="205">
        <v>0</v>
      </c>
      <c r="G55" s="141"/>
    </row>
    <row r="56" spans="2:7" ht="15" customHeight="1">
      <c r="B56" s="119" t="s">
        <v>206</v>
      </c>
      <c r="C56" s="203">
        <v>41</v>
      </c>
      <c r="D56" s="206" t="s">
        <v>108</v>
      </c>
      <c r="E56" s="205">
        <v>0</v>
      </c>
      <c r="G56" s="141"/>
    </row>
    <row r="57" spans="2:7" ht="15" customHeight="1">
      <c r="B57" s="119" t="s">
        <v>207</v>
      </c>
      <c r="C57" s="203">
        <v>42</v>
      </c>
      <c r="D57" s="206" t="s">
        <v>110</v>
      </c>
      <c r="E57" s="205">
        <v>0</v>
      </c>
      <c r="G57" s="141"/>
    </row>
    <row r="58" spans="2:7" ht="15" customHeight="1">
      <c r="B58" s="119" t="s">
        <v>208</v>
      </c>
      <c r="C58" s="203">
        <v>43</v>
      </c>
      <c r="D58" s="206" t="s">
        <v>118</v>
      </c>
      <c r="E58" s="205">
        <v>0</v>
      </c>
      <c r="G58" s="141"/>
    </row>
    <row r="59" spans="2:7" ht="15" customHeight="1">
      <c r="B59" s="119" t="s">
        <v>209</v>
      </c>
      <c r="C59" s="203">
        <v>44</v>
      </c>
      <c r="D59" s="206" t="s">
        <v>210</v>
      </c>
      <c r="E59" s="205">
        <v>0</v>
      </c>
      <c r="G59" s="141"/>
    </row>
    <row r="60" spans="2:7" ht="15" customHeight="1">
      <c r="B60" s="119" t="s">
        <v>211</v>
      </c>
      <c r="C60" s="203">
        <v>45</v>
      </c>
      <c r="D60" s="206" t="s">
        <v>212</v>
      </c>
      <c r="E60" s="205"/>
      <c r="G60" s="141"/>
    </row>
    <row r="61" spans="2:7" s="121" customFormat="1" ht="15" customHeight="1" thickBot="1">
      <c r="B61" s="120" t="s">
        <v>213</v>
      </c>
      <c r="C61" s="222">
        <v>46</v>
      </c>
      <c r="D61" s="223" t="s">
        <v>214</v>
      </c>
      <c r="E61" s="212">
        <f>SUM(E52:E60)</f>
        <v>329199.8104363014</v>
      </c>
      <c r="G61" s="141"/>
    </row>
    <row r="62" spans="2:7" s="121" customFormat="1" ht="9" customHeight="1">
      <c r="C62" s="213"/>
      <c r="D62" s="214"/>
      <c r="E62" s="217"/>
      <c r="G62" s="141"/>
    </row>
    <row r="63" spans="2:7" s="121" customFormat="1" ht="15" customHeight="1" thickBot="1">
      <c r="C63" s="260" t="s">
        <v>215</v>
      </c>
      <c r="D63" s="260"/>
      <c r="E63" s="260"/>
      <c r="G63" s="141"/>
    </row>
    <row r="64" spans="2:7" ht="15" customHeight="1">
      <c r="B64" s="118" t="s">
        <v>216</v>
      </c>
      <c r="C64" s="200">
        <v>47</v>
      </c>
      <c r="D64" s="201" t="s">
        <v>217</v>
      </c>
      <c r="E64" s="202">
        <v>317523.27</v>
      </c>
      <c r="G64" s="141"/>
    </row>
    <row r="65" spans="2:7" ht="15" customHeight="1">
      <c r="B65" s="119" t="s">
        <v>218</v>
      </c>
      <c r="C65" s="203">
        <v>48</v>
      </c>
      <c r="D65" s="206" t="s">
        <v>219</v>
      </c>
      <c r="E65" s="205">
        <v>104883.60573792573</v>
      </c>
      <c r="G65" s="141"/>
    </row>
    <row r="66" spans="2:7" ht="15" customHeight="1">
      <c r="B66" s="119" t="s">
        <v>220</v>
      </c>
      <c r="C66" s="203">
        <v>49</v>
      </c>
      <c r="D66" s="206" t="s">
        <v>221</v>
      </c>
      <c r="E66" s="205">
        <v>4255.5200000000004</v>
      </c>
      <c r="G66" s="141"/>
    </row>
    <row r="67" spans="2:7" ht="15" customHeight="1">
      <c r="B67" s="119" t="s">
        <v>222</v>
      </c>
      <c r="C67" s="203">
        <v>50</v>
      </c>
      <c r="D67" s="206" t="s">
        <v>223</v>
      </c>
      <c r="E67" s="205">
        <v>8222.5799999999908</v>
      </c>
      <c r="G67" s="141"/>
    </row>
    <row r="68" spans="2:7" ht="15" customHeight="1">
      <c r="B68" s="119" t="s">
        <v>224</v>
      </c>
      <c r="C68" s="203">
        <v>51</v>
      </c>
      <c r="D68" s="206" t="s">
        <v>225</v>
      </c>
      <c r="E68" s="205">
        <v>0</v>
      </c>
      <c r="G68" s="141"/>
    </row>
    <row r="69" spans="2:7" ht="15" customHeight="1">
      <c r="B69" s="119" t="s">
        <v>226</v>
      </c>
      <c r="C69" s="203">
        <v>52</v>
      </c>
      <c r="D69" s="206" t="s">
        <v>227</v>
      </c>
      <c r="E69" s="205"/>
      <c r="G69" s="141"/>
    </row>
    <row r="70" spans="2:7" ht="15" customHeight="1" thickBot="1">
      <c r="B70" s="125" t="s">
        <v>228</v>
      </c>
      <c r="C70" s="224">
        <v>53</v>
      </c>
      <c r="D70" s="225" t="s">
        <v>229</v>
      </c>
      <c r="E70" s="226">
        <v>-50106.874052361956</v>
      </c>
      <c r="G70" s="141"/>
    </row>
    <row r="71" spans="2:7" s="103" customFormat="1" ht="9" customHeight="1" thickBot="1">
      <c r="C71" s="227"/>
      <c r="D71" s="228"/>
      <c r="E71" s="229"/>
      <c r="G71" s="141"/>
    </row>
    <row r="72" spans="2:7" s="94" customFormat="1" ht="15" customHeight="1">
      <c r="B72" s="118" t="s">
        <v>230</v>
      </c>
      <c r="C72" s="230">
        <v>54</v>
      </c>
      <c r="D72" s="186" t="s">
        <v>231</v>
      </c>
      <c r="E72" s="231">
        <f>E43+E49+E61-E64-E65-E66-E67-E68-E69+E70</f>
        <v>496133.15456668648</v>
      </c>
      <c r="G72" s="141"/>
    </row>
    <row r="73" spans="2:7" s="94" customFormat="1" ht="15" customHeight="1">
      <c r="B73" s="119" t="s">
        <v>232</v>
      </c>
      <c r="C73" s="208">
        <v>55</v>
      </c>
      <c r="D73" s="189" t="s">
        <v>233</v>
      </c>
      <c r="E73" s="209">
        <v>74419.973185002964</v>
      </c>
      <c r="G73" s="141"/>
    </row>
    <row r="74" spans="2:7" s="94" customFormat="1" ht="15" customHeight="1" thickBot="1">
      <c r="B74" s="120" t="s">
        <v>234</v>
      </c>
      <c r="C74" s="210">
        <v>56</v>
      </c>
      <c r="D74" s="211" t="s">
        <v>235</v>
      </c>
      <c r="E74" s="212">
        <f>E72-E73</f>
        <v>421713.18138168351</v>
      </c>
      <c r="G74" s="141"/>
    </row>
    <row r="75" spans="2:7">
      <c r="D75" s="126"/>
    </row>
    <row r="76" spans="2:7">
      <c r="B76" s="136"/>
      <c r="C76" s="255"/>
      <c r="D76" s="256"/>
      <c r="E76" s="256"/>
    </row>
    <row r="77" spans="2:7">
      <c r="C77" s="254"/>
      <c r="D77" s="254"/>
      <c r="E77" s="254"/>
    </row>
    <row r="78" spans="2:7">
      <c r="C78" s="253"/>
      <c r="D78" s="253"/>
      <c r="E78" s="253"/>
    </row>
    <row r="79" spans="2:7">
      <c r="C79" s="254"/>
      <c r="D79" s="254"/>
      <c r="E79" s="254"/>
    </row>
    <row r="80" spans="2:7">
      <c r="C80" s="253"/>
      <c r="D80" s="253"/>
      <c r="E80" s="253"/>
    </row>
    <row r="81" spans="3:5">
      <c r="C81" s="254"/>
      <c r="D81" s="254"/>
      <c r="E81" s="254"/>
    </row>
  </sheetData>
  <mergeCells count="13">
    <mergeCell ref="B2:E2"/>
    <mergeCell ref="D4:E4"/>
    <mergeCell ref="C8:E8"/>
    <mergeCell ref="C78:E78"/>
    <mergeCell ref="C79:E79"/>
    <mergeCell ref="C81:E81"/>
    <mergeCell ref="C76:E76"/>
    <mergeCell ref="C77:E77"/>
    <mergeCell ref="C80:E80"/>
    <mergeCell ref="C24:E24"/>
    <mergeCell ref="D45:E45"/>
    <mergeCell ref="C51:E51"/>
    <mergeCell ref="C63:E63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X53"/>
  <sheetViews>
    <sheetView tabSelected="1" zoomScale="90" zoomScaleNormal="90" zoomScaleSheetLayoutView="50" workbookViewId="0">
      <selection activeCell="Y50" sqref="Y50"/>
    </sheetView>
  </sheetViews>
  <sheetFormatPr defaultColWidth="9.140625" defaultRowHeight="15"/>
  <cols>
    <col min="1" max="1" width="5.85546875" style="4" customWidth="1"/>
    <col min="2" max="2" width="49.5703125" style="4" customWidth="1"/>
    <col min="3" max="3" width="8.42578125" style="4" customWidth="1"/>
    <col min="4" max="4" width="8.85546875" style="4" customWidth="1"/>
    <col min="5" max="5" width="6.140625" style="4" customWidth="1"/>
    <col min="6" max="6" width="11" style="4" customWidth="1"/>
    <col min="7" max="7" width="13.28515625" style="4" customWidth="1"/>
    <col min="8" max="8" width="19.140625" style="4" customWidth="1"/>
    <col min="9" max="9" width="11.85546875" style="4" customWidth="1"/>
    <col min="10" max="10" width="11.42578125" style="4" customWidth="1"/>
    <col min="11" max="11" width="9.85546875" style="4" customWidth="1"/>
    <col min="12" max="12" width="10" style="4" bestFit="1" customWidth="1"/>
    <col min="13" max="13" width="6.7109375" style="4" customWidth="1"/>
    <col min="14" max="14" width="13.85546875" style="4" customWidth="1"/>
    <col min="15" max="15" width="12.140625" style="4" customWidth="1"/>
    <col min="16" max="16" width="13.5703125" style="4" customWidth="1"/>
    <col min="17" max="17" width="10.28515625" style="4" customWidth="1"/>
    <col min="18" max="18" width="10" style="4" bestFit="1" customWidth="1"/>
    <col min="19" max="20" width="9.140625" style="4" customWidth="1"/>
    <col min="21" max="21" width="11.42578125" style="4" customWidth="1"/>
    <col min="22" max="25" width="9.140625" style="4" customWidth="1"/>
    <col min="26" max="26" width="11.7109375" style="4" customWidth="1"/>
    <col min="27" max="27" width="9.85546875" style="4" customWidth="1"/>
    <col min="28" max="28" width="4.85546875" style="4" customWidth="1"/>
    <col min="29" max="32" width="9.140625" style="4" customWidth="1"/>
    <col min="33" max="34" width="10.28515625" style="4" customWidth="1"/>
    <col min="35" max="36" width="10.7109375" style="4" customWidth="1"/>
    <col min="37" max="38" width="9.140625" style="4" customWidth="1"/>
    <col min="39" max="16384" width="9.140625" style="4"/>
  </cols>
  <sheetData>
    <row r="1" spans="1:42">
      <c r="A1" s="291" t="s">
        <v>236</v>
      </c>
      <c r="B1" s="291"/>
      <c r="C1" s="84"/>
      <c r="D1" s="84"/>
      <c r="E1" s="84"/>
      <c r="F1" s="84"/>
      <c r="G1" s="84"/>
      <c r="H1" s="84"/>
    </row>
    <row r="2" spans="1:42">
      <c r="A2" s="130" t="s">
        <v>240</v>
      </c>
      <c r="C2" s="84"/>
      <c r="D2" s="84"/>
      <c r="E2" s="84"/>
      <c r="F2" s="84"/>
      <c r="G2" s="84"/>
      <c r="H2" s="84"/>
    </row>
    <row r="3" spans="1:42">
      <c r="A3" s="131" t="s">
        <v>242</v>
      </c>
      <c r="C3" s="84"/>
      <c r="D3" s="84"/>
      <c r="E3" s="84"/>
      <c r="F3" s="84"/>
      <c r="G3" s="84"/>
      <c r="H3" s="84"/>
    </row>
    <row r="4" spans="1:42">
      <c r="A4" s="131" t="str">
        <f>IS!B2</f>
        <v>ანგარიშგების პერიოდი: 01/01/2022-31/03/2022</v>
      </c>
      <c r="C4" s="84"/>
      <c r="D4" s="84"/>
      <c r="E4" s="84"/>
      <c r="F4" s="84"/>
      <c r="G4" s="84"/>
      <c r="H4" s="84"/>
    </row>
    <row r="5" spans="1:42">
      <c r="A5" s="84"/>
      <c r="B5" s="84"/>
      <c r="C5" s="84"/>
      <c r="D5" s="84"/>
      <c r="E5" s="84"/>
      <c r="F5" s="84"/>
      <c r="G5" s="84"/>
      <c r="H5" s="84"/>
    </row>
    <row r="6" spans="1:42" ht="15" customHeight="1">
      <c r="A6" s="84"/>
      <c r="B6" s="84"/>
      <c r="C6" s="269" t="s">
        <v>82</v>
      </c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C6" s="271" t="s">
        <v>83</v>
      </c>
      <c r="AD6" s="271"/>
      <c r="AE6" s="271"/>
      <c r="AF6" s="271"/>
      <c r="AG6" s="271"/>
      <c r="AH6" s="271"/>
      <c r="AI6" s="271"/>
      <c r="AJ6" s="271"/>
      <c r="AK6" s="271"/>
      <c r="AL6" s="271"/>
    </row>
    <row r="7" spans="1:42" ht="15.75" customHeight="1" thickBot="1">
      <c r="A7" s="84"/>
      <c r="B7" s="84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C7" s="272"/>
      <c r="AD7" s="272"/>
      <c r="AE7" s="272"/>
      <c r="AF7" s="272"/>
      <c r="AG7" s="272"/>
      <c r="AH7" s="272"/>
      <c r="AI7" s="272"/>
      <c r="AJ7" s="272"/>
      <c r="AK7" s="272"/>
      <c r="AL7" s="272"/>
    </row>
    <row r="8" spans="1:42" s="1" customFormat="1" ht="89.25" customHeight="1">
      <c r="A8" s="292" t="s">
        <v>23</v>
      </c>
      <c r="B8" s="295" t="s">
        <v>70</v>
      </c>
      <c r="C8" s="299" t="s">
        <v>22</v>
      </c>
      <c r="D8" s="280"/>
      <c r="E8" s="280"/>
      <c r="F8" s="280"/>
      <c r="G8" s="280"/>
      <c r="H8" s="284" t="s">
        <v>239</v>
      </c>
      <c r="I8" s="280" t="s">
        <v>71</v>
      </c>
      <c r="J8" s="280"/>
      <c r="K8" s="280" t="s">
        <v>72</v>
      </c>
      <c r="L8" s="280"/>
      <c r="M8" s="280"/>
      <c r="N8" s="280"/>
      <c r="O8" s="280"/>
      <c r="P8" s="280" t="s">
        <v>73</v>
      </c>
      <c r="Q8" s="280"/>
      <c r="R8" s="280" t="s">
        <v>74</v>
      </c>
      <c r="S8" s="280"/>
      <c r="T8" s="280"/>
      <c r="U8" s="280"/>
      <c r="V8" s="280"/>
      <c r="W8" s="280"/>
      <c r="X8" s="280"/>
      <c r="Y8" s="280"/>
      <c r="Z8" s="280" t="s">
        <v>77</v>
      </c>
      <c r="AA8" s="281"/>
      <c r="AC8" s="277" t="s">
        <v>71</v>
      </c>
      <c r="AD8" s="266"/>
      <c r="AE8" s="266" t="s">
        <v>72</v>
      </c>
      <c r="AF8" s="266"/>
      <c r="AG8" s="266" t="s">
        <v>78</v>
      </c>
      <c r="AH8" s="266"/>
      <c r="AI8" s="266" t="s">
        <v>79</v>
      </c>
      <c r="AJ8" s="266"/>
      <c r="AK8" s="266" t="s">
        <v>77</v>
      </c>
      <c r="AL8" s="273"/>
    </row>
    <row r="9" spans="1:42" s="1" customFormat="1" ht="50.25" customHeight="1">
      <c r="A9" s="293"/>
      <c r="B9" s="296"/>
      <c r="C9" s="298" t="s">
        <v>15</v>
      </c>
      <c r="D9" s="276"/>
      <c r="E9" s="276"/>
      <c r="F9" s="276"/>
      <c r="G9" s="5" t="s">
        <v>16</v>
      </c>
      <c r="H9" s="285"/>
      <c r="I9" s="287" t="s">
        <v>0</v>
      </c>
      <c r="J9" s="282" t="s">
        <v>1</v>
      </c>
      <c r="K9" s="276" t="s">
        <v>0</v>
      </c>
      <c r="L9" s="276"/>
      <c r="M9" s="276"/>
      <c r="N9" s="276"/>
      <c r="O9" s="5" t="s">
        <v>1</v>
      </c>
      <c r="P9" s="282" t="s">
        <v>80</v>
      </c>
      <c r="Q9" s="282" t="s">
        <v>81</v>
      </c>
      <c r="R9" s="276" t="s">
        <v>75</v>
      </c>
      <c r="S9" s="276"/>
      <c r="T9" s="276"/>
      <c r="U9" s="276"/>
      <c r="V9" s="276" t="s">
        <v>76</v>
      </c>
      <c r="W9" s="276"/>
      <c r="X9" s="276"/>
      <c r="Y9" s="276"/>
      <c r="Z9" s="282" t="s">
        <v>17</v>
      </c>
      <c r="AA9" s="289" t="s">
        <v>18</v>
      </c>
      <c r="AC9" s="278" t="s">
        <v>0</v>
      </c>
      <c r="AD9" s="264" t="s">
        <v>1</v>
      </c>
      <c r="AE9" s="264" t="s">
        <v>0</v>
      </c>
      <c r="AF9" s="264" t="s">
        <v>1</v>
      </c>
      <c r="AG9" s="264" t="s">
        <v>80</v>
      </c>
      <c r="AH9" s="264" t="s">
        <v>81</v>
      </c>
      <c r="AI9" s="264" t="s">
        <v>75</v>
      </c>
      <c r="AJ9" s="264" t="s">
        <v>76</v>
      </c>
      <c r="AK9" s="264" t="s">
        <v>17</v>
      </c>
      <c r="AL9" s="274" t="s">
        <v>18</v>
      </c>
    </row>
    <row r="10" spans="1:42" s="1" customFormat="1" ht="102.75" customHeight="1" thickBot="1">
      <c r="A10" s="294"/>
      <c r="B10" s="297"/>
      <c r="C10" s="232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86"/>
      <c r="I10" s="288"/>
      <c r="J10" s="283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83"/>
      <c r="Q10" s="283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83"/>
      <c r="AA10" s="290"/>
      <c r="AC10" s="279"/>
      <c r="AD10" s="265"/>
      <c r="AE10" s="265"/>
      <c r="AF10" s="265"/>
      <c r="AG10" s="265"/>
      <c r="AH10" s="265"/>
      <c r="AI10" s="265"/>
      <c r="AJ10" s="265"/>
      <c r="AK10" s="265"/>
      <c r="AL10" s="275"/>
    </row>
    <row r="11" spans="1:42" s="1" customFormat="1" ht="24.95" customHeight="1" thickBot="1">
      <c r="A11" s="6" t="s">
        <v>24</v>
      </c>
      <c r="B11" s="233" t="s">
        <v>25</v>
      </c>
      <c r="C11" s="38">
        <v>6</v>
      </c>
      <c r="D11" s="39">
        <v>0</v>
      </c>
      <c r="E11" s="39">
        <v>0</v>
      </c>
      <c r="F11" s="39">
        <v>6</v>
      </c>
      <c r="G11" s="39">
        <v>3</v>
      </c>
      <c r="H11" s="15"/>
      <c r="I11" s="39">
        <v>195893.44878599979</v>
      </c>
      <c r="J11" s="39">
        <v>88298.397500000006</v>
      </c>
      <c r="K11" s="39">
        <v>195893.44878599979</v>
      </c>
      <c r="L11" s="39">
        <v>0</v>
      </c>
      <c r="M11" s="39">
        <v>0</v>
      </c>
      <c r="N11" s="39">
        <v>195893.44878599979</v>
      </c>
      <c r="O11" s="39">
        <v>88298.397476000013</v>
      </c>
      <c r="P11" s="39">
        <v>195893.44878599979</v>
      </c>
      <c r="Q11" s="39">
        <v>107595.05130999978</v>
      </c>
      <c r="R11" s="39">
        <v>100343.03999999992</v>
      </c>
      <c r="S11" s="39">
        <v>0</v>
      </c>
      <c r="T11" s="39">
        <v>0</v>
      </c>
      <c r="U11" s="39">
        <v>100343.03999999992</v>
      </c>
      <c r="V11" s="39">
        <v>56486.376999999891</v>
      </c>
      <c r="W11" s="39">
        <v>0</v>
      </c>
      <c r="X11" s="39">
        <v>0</v>
      </c>
      <c r="Y11" s="39">
        <v>56486.376999999891</v>
      </c>
      <c r="Z11" s="39">
        <v>139067.37999999995</v>
      </c>
      <c r="AA11" s="40">
        <v>57609.688999999882</v>
      </c>
      <c r="AC11" s="38">
        <f t="shared" ref="AC11:AL11" si="0">SUM(AC12:AC15)</f>
        <v>0</v>
      </c>
      <c r="AD11" s="39">
        <f t="shared" si="0"/>
        <v>0</v>
      </c>
      <c r="AE11" s="39">
        <f t="shared" si="0"/>
        <v>0</v>
      </c>
      <c r="AF11" s="39">
        <f t="shared" si="0"/>
        <v>0</v>
      </c>
      <c r="AG11" s="39">
        <f t="shared" si="0"/>
        <v>0</v>
      </c>
      <c r="AH11" s="39">
        <f t="shared" si="0"/>
        <v>0</v>
      </c>
      <c r="AI11" s="39">
        <f t="shared" si="0"/>
        <v>0</v>
      </c>
      <c r="AJ11" s="39">
        <f t="shared" si="0"/>
        <v>0</v>
      </c>
      <c r="AK11" s="39">
        <f t="shared" si="0"/>
        <v>0</v>
      </c>
      <c r="AL11" s="40">
        <f t="shared" si="0"/>
        <v>0</v>
      </c>
      <c r="AO11" s="144"/>
      <c r="AP11" s="144"/>
    </row>
    <row r="12" spans="1:42" s="3" customFormat="1" ht="24.95" customHeight="1">
      <c r="A12" s="10"/>
      <c r="B12" s="234" t="s">
        <v>26</v>
      </c>
      <c r="C12" s="149">
        <v>6</v>
      </c>
      <c r="D12" s="24"/>
      <c r="E12" s="24"/>
      <c r="F12" s="24">
        <v>6</v>
      </c>
      <c r="G12" s="42">
        <v>3</v>
      </c>
      <c r="H12" s="15"/>
      <c r="I12" s="42">
        <v>195893.44878599979</v>
      </c>
      <c r="J12" s="42">
        <v>88298.397500000006</v>
      </c>
      <c r="K12" s="42">
        <v>195893.44878599979</v>
      </c>
      <c r="L12" s="42"/>
      <c r="M12" s="42"/>
      <c r="N12" s="150">
        <v>195893.44878599979</v>
      </c>
      <c r="O12" s="42">
        <v>88298.397476000013</v>
      </c>
      <c r="P12" s="42">
        <v>195893.44878599979</v>
      </c>
      <c r="Q12" s="42">
        <v>107595.05130999978</v>
      </c>
      <c r="R12" s="42">
        <v>100343.03999999992</v>
      </c>
      <c r="S12" s="42"/>
      <c r="T12" s="42"/>
      <c r="U12" s="24">
        <v>100343.03999999992</v>
      </c>
      <c r="V12" s="42">
        <v>56486.376999999891</v>
      </c>
      <c r="W12" s="42">
        <v>0</v>
      </c>
      <c r="X12" s="42">
        <v>0</v>
      </c>
      <c r="Y12" s="24">
        <v>56486.376999999891</v>
      </c>
      <c r="Z12" s="42">
        <v>139067.37999999995</v>
      </c>
      <c r="AA12" s="43">
        <v>57609.688999999882</v>
      </c>
      <c r="AC12" s="41"/>
      <c r="AD12" s="42"/>
      <c r="AE12" s="42"/>
      <c r="AF12" s="42"/>
      <c r="AG12" s="42"/>
      <c r="AH12" s="42"/>
      <c r="AI12" s="42"/>
      <c r="AJ12" s="42"/>
      <c r="AK12" s="42"/>
      <c r="AL12" s="43"/>
      <c r="AO12" s="144"/>
      <c r="AP12" s="144"/>
    </row>
    <row r="13" spans="1:42" ht="24.95" customHeight="1">
      <c r="A13" s="11"/>
      <c r="B13" s="235" t="s">
        <v>27</v>
      </c>
      <c r="C13" s="151"/>
      <c r="D13" s="25"/>
      <c r="E13" s="25"/>
      <c r="F13" s="25">
        <v>0</v>
      </c>
      <c r="G13" s="45">
        <v>0</v>
      </c>
      <c r="H13" s="74"/>
      <c r="I13" s="45">
        <v>0</v>
      </c>
      <c r="J13" s="45">
        <v>0</v>
      </c>
      <c r="K13" s="45"/>
      <c r="L13" s="45"/>
      <c r="M13" s="45"/>
      <c r="N13" s="152">
        <v>0</v>
      </c>
      <c r="O13" s="45"/>
      <c r="P13" s="143">
        <v>0</v>
      </c>
      <c r="Q13" s="143">
        <v>0</v>
      </c>
      <c r="R13" s="143"/>
      <c r="S13" s="143"/>
      <c r="T13" s="143"/>
      <c r="U13" s="25">
        <v>0</v>
      </c>
      <c r="V13" s="143">
        <v>0</v>
      </c>
      <c r="W13" s="143">
        <v>0</v>
      </c>
      <c r="X13" s="143">
        <v>0</v>
      </c>
      <c r="Y13" s="25">
        <v>0</v>
      </c>
      <c r="Z13" s="45">
        <v>0</v>
      </c>
      <c r="AA13" s="46">
        <v>0</v>
      </c>
      <c r="AC13" s="44"/>
      <c r="AD13" s="45"/>
      <c r="AE13" s="45"/>
      <c r="AF13" s="45"/>
      <c r="AG13" s="45"/>
      <c r="AH13" s="45"/>
      <c r="AI13" s="45"/>
      <c r="AJ13" s="45"/>
      <c r="AK13" s="45"/>
      <c r="AL13" s="46"/>
      <c r="AO13" s="144"/>
      <c r="AP13" s="144"/>
    </row>
    <row r="14" spans="1:42" ht="24.95" customHeight="1">
      <c r="A14" s="11"/>
      <c r="B14" s="235" t="s">
        <v>28</v>
      </c>
      <c r="C14" s="151"/>
      <c r="D14" s="25"/>
      <c r="E14" s="25"/>
      <c r="F14" s="25">
        <v>0</v>
      </c>
      <c r="G14" s="45">
        <v>0</v>
      </c>
      <c r="H14" s="74"/>
      <c r="I14" s="45">
        <v>0</v>
      </c>
      <c r="J14" s="45">
        <v>0</v>
      </c>
      <c r="K14" s="45"/>
      <c r="L14" s="45"/>
      <c r="M14" s="45"/>
      <c r="N14" s="152">
        <v>0</v>
      </c>
      <c r="O14" s="45"/>
      <c r="P14" s="45">
        <v>0</v>
      </c>
      <c r="Q14" s="45">
        <v>0</v>
      </c>
      <c r="R14" s="45"/>
      <c r="S14" s="45"/>
      <c r="T14" s="45"/>
      <c r="U14" s="25">
        <v>0</v>
      </c>
      <c r="V14" s="45">
        <v>0</v>
      </c>
      <c r="W14" s="45">
        <v>0</v>
      </c>
      <c r="X14" s="45">
        <v>0</v>
      </c>
      <c r="Y14" s="25">
        <v>0</v>
      </c>
      <c r="Z14" s="45">
        <v>0</v>
      </c>
      <c r="AA14" s="46">
        <v>0</v>
      </c>
      <c r="AC14" s="44"/>
      <c r="AD14" s="45"/>
      <c r="AE14" s="45"/>
      <c r="AF14" s="45"/>
      <c r="AG14" s="45"/>
      <c r="AH14" s="45"/>
      <c r="AI14" s="45"/>
      <c r="AJ14" s="45"/>
      <c r="AK14" s="45"/>
      <c r="AL14" s="46"/>
      <c r="AO14" s="144"/>
      <c r="AP14" s="144"/>
    </row>
    <row r="15" spans="1:42" ht="24.95" customHeight="1" thickBot="1">
      <c r="A15" s="12"/>
      <c r="B15" s="236" t="s">
        <v>29</v>
      </c>
      <c r="C15" s="153"/>
      <c r="D15" s="26"/>
      <c r="E15" s="26"/>
      <c r="F15" s="26">
        <v>0</v>
      </c>
      <c r="G15" s="48">
        <v>0</v>
      </c>
      <c r="H15" s="17"/>
      <c r="I15" s="48">
        <v>0</v>
      </c>
      <c r="J15" s="48">
        <v>0</v>
      </c>
      <c r="K15" s="48"/>
      <c r="L15" s="48"/>
      <c r="M15" s="48"/>
      <c r="N15" s="36">
        <v>0</v>
      </c>
      <c r="O15" s="48"/>
      <c r="P15" s="48">
        <v>0</v>
      </c>
      <c r="Q15" s="48">
        <v>0</v>
      </c>
      <c r="R15" s="48"/>
      <c r="S15" s="48"/>
      <c r="T15" s="48"/>
      <c r="U15" s="26">
        <v>0</v>
      </c>
      <c r="V15" s="48">
        <v>0</v>
      </c>
      <c r="W15" s="48">
        <v>0</v>
      </c>
      <c r="X15" s="48">
        <v>0</v>
      </c>
      <c r="Y15" s="26">
        <v>0</v>
      </c>
      <c r="Z15" s="48">
        <v>0</v>
      </c>
      <c r="AA15" s="49">
        <v>0</v>
      </c>
      <c r="AC15" s="47"/>
      <c r="AD15" s="48"/>
      <c r="AE15" s="48"/>
      <c r="AF15" s="48"/>
      <c r="AG15" s="48"/>
      <c r="AH15" s="48"/>
      <c r="AI15" s="48"/>
      <c r="AJ15" s="48"/>
      <c r="AK15" s="48"/>
      <c r="AL15" s="49"/>
      <c r="AO15" s="144"/>
      <c r="AP15" s="144"/>
    </row>
    <row r="16" spans="1:42" ht="24.95" customHeight="1" thickBot="1">
      <c r="A16" s="6" t="s">
        <v>30</v>
      </c>
      <c r="B16" s="233" t="s">
        <v>11</v>
      </c>
      <c r="C16" s="154"/>
      <c r="D16" s="27"/>
      <c r="E16" s="27"/>
      <c r="F16" s="27">
        <v>0</v>
      </c>
      <c r="G16" s="51">
        <v>0</v>
      </c>
      <c r="H16" s="16"/>
      <c r="I16" s="51">
        <v>0</v>
      </c>
      <c r="J16" s="51">
        <v>0</v>
      </c>
      <c r="K16" s="51"/>
      <c r="L16" s="51"/>
      <c r="M16" s="51"/>
      <c r="N16" s="155">
        <v>0</v>
      </c>
      <c r="O16" s="51"/>
      <c r="P16" s="51">
        <v>0</v>
      </c>
      <c r="Q16" s="51">
        <v>0</v>
      </c>
      <c r="R16" s="51"/>
      <c r="S16" s="51"/>
      <c r="T16" s="51"/>
      <c r="U16" s="27">
        <v>0</v>
      </c>
      <c r="V16" s="51">
        <v>0</v>
      </c>
      <c r="W16" s="51">
        <v>0</v>
      </c>
      <c r="X16" s="51">
        <v>0</v>
      </c>
      <c r="Y16" s="27">
        <v>0</v>
      </c>
      <c r="Z16" s="51">
        <v>0</v>
      </c>
      <c r="AA16" s="52">
        <v>0</v>
      </c>
      <c r="AC16" s="50"/>
      <c r="AD16" s="51"/>
      <c r="AE16" s="51"/>
      <c r="AF16" s="51"/>
      <c r="AG16" s="51"/>
      <c r="AH16" s="51"/>
      <c r="AI16" s="51"/>
      <c r="AJ16" s="51"/>
      <c r="AK16" s="51"/>
      <c r="AL16" s="52"/>
      <c r="AO16" s="144"/>
      <c r="AP16" s="144"/>
    </row>
    <row r="17" spans="1:50" ht="24.95" customHeight="1" thickBot="1">
      <c r="A17" s="6" t="s">
        <v>31</v>
      </c>
      <c r="B17" s="233" t="s">
        <v>32</v>
      </c>
      <c r="C17" s="156">
        <v>47</v>
      </c>
      <c r="D17" s="28">
        <v>59</v>
      </c>
      <c r="E17" s="28">
        <v>6</v>
      </c>
      <c r="F17" s="28">
        <v>112</v>
      </c>
      <c r="G17" s="28">
        <v>384</v>
      </c>
      <c r="H17" s="19"/>
      <c r="I17" s="28">
        <v>49577.492613808819</v>
      </c>
      <c r="J17" s="28">
        <v>30639.751939999987</v>
      </c>
      <c r="K17" s="28">
        <v>38421.644739999989</v>
      </c>
      <c r="L17" s="28">
        <v>3449.6497060000256</v>
      </c>
      <c r="M17" s="28">
        <v>7543.66</v>
      </c>
      <c r="N17" s="28">
        <v>49414.954446000018</v>
      </c>
      <c r="O17" s="28">
        <v>30639.751939999987</v>
      </c>
      <c r="P17" s="28">
        <v>66396.150000000052</v>
      </c>
      <c r="Q17" s="28">
        <v>16303.921352423407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157">
        <v>0</v>
      </c>
      <c r="AC17" s="38">
        <f t="shared" ref="AC17:AL17" si="1">SUM(AC18:AC19)</f>
        <v>0</v>
      </c>
      <c r="AD17" s="39">
        <f t="shared" si="1"/>
        <v>0</v>
      </c>
      <c r="AE17" s="39">
        <f t="shared" si="1"/>
        <v>0</v>
      </c>
      <c r="AF17" s="39">
        <f t="shared" si="1"/>
        <v>0</v>
      </c>
      <c r="AG17" s="39">
        <f t="shared" si="1"/>
        <v>0</v>
      </c>
      <c r="AH17" s="39">
        <f t="shared" si="1"/>
        <v>0</v>
      </c>
      <c r="AI17" s="39">
        <f t="shared" si="1"/>
        <v>0</v>
      </c>
      <c r="AJ17" s="39">
        <f t="shared" si="1"/>
        <v>0</v>
      </c>
      <c r="AK17" s="39">
        <f t="shared" si="1"/>
        <v>0</v>
      </c>
      <c r="AL17" s="40">
        <f t="shared" si="1"/>
        <v>0</v>
      </c>
      <c r="AN17" s="142"/>
      <c r="AO17" s="144"/>
      <c r="AP17" s="144"/>
      <c r="AV17" s="142"/>
      <c r="AW17" s="142"/>
      <c r="AX17" s="142"/>
    </row>
    <row r="18" spans="1:50" ht="24.95" customHeight="1">
      <c r="A18" s="10"/>
      <c r="B18" s="237" t="s">
        <v>33</v>
      </c>
      <c r="C18" s="158">
        <v>7</v>
      </c>
      <c r="D18" s="29">
        <v>3</v>
      </c>
      <c r="E18" s="29">
        <v>6</v>
      </c>
      <c r="F18" s="29">
        <v>16</v>
      </c>
      <c r="G18" s="54">
        <v>17</v>
      </c>
      <c r="H18" s="18"/>
      <c r="I18" s="54">
        <v>10986.499999999996</v>
      </c>
      <c r="J18" s="54">
        <v>0</v>
      </c>
      <c r="K18" s="54">
        <v>3442.8399999999965</v>
      </c>
      <c r="L18" s="54">
        <v>0</v>
      </c>
      <c r="M18" s="54">
        <v>7543.66</v>
      </c>
      <c r="N18" s="159">
        <v>10986.499999999996</v>
      </c>
      <c r="O18" s="54"/>
      <c r="P18" s="54">
        <v>9109.9799999999959</v>
      </c>
      <c r="Q18" s="54">
        <v>9109.9799999999959</v>
      </c>
      <c r="R18" s="54"/>
      <c r="S18" s="54"/>
      <c r="T18" s="54"/>
      <c r="U18" s="29">
        <v>0</v>
      </c>
      <c r="V18" s="54">
        <v>0</v>
      </c>
      <c r="W18" s="54">
        <v>0</v>
      </c>
      <c r="X18" s="54">
        <v>0</v>
      </c>
      <c r="Y18" s="29">
        <v>0</v>
      </c>
      <c r="Z18" s="54">
        <v>0</v>
      </c>
      <c r="AA18" s="55">
        <v>0</v>
      </c>
      <c r="AC18" s="53"/>
      <c r="AD18" s="54"/>
      <c r="AE18" s="54"/>
      <c r="AF18" s="54"/>
      <c r="AG18" s="54"/>
      <c r="AH18" s="54"/>
      <c r="AI18" s="54"/>
      <c r="AJ18" s="54"/>
      <c r="AK18" s="54"/>
      <c r="AL18" s="55"/>
      <c r="AN18" s="142"/>
      <c r="AO18" s="144"/>
      <c r="AP18" s="144"/>
      <c r="AV18" s="142"/>
      <c r="AW18" s="142"/>
      <c r="AX18" s="142"/>
    </row>
    <row r="19" spans="1:50" ht="30.75" thickBot="1">
      <c r="A19" s="12"/>
      <c r="B19" s="238" t="s">
        <v>34</v>
      </c>
      <c r="C19" s="160">
        <v>40</v>
      </c>
      <c r="D19" s="30">
        <v>56</v>
      </c>
      <c r="E19" s="30">
        <v>0</v>
      </c>
      <c r="F19" s="30">
        <v>96</v>
      </c>
      <c r="G19" s="57">
        <v>367</v>
      </c>
      <c r="H19" s="17"/>
      <c r="I19" s="57">
        <v>38590.992613808819</v>
      </c>
      <c r="J19" s="57">
        <v>30639.751939999987</v>
      </c>
      <c r="K19" s="57">
        <v>34978.804739999992</v>
      </c>
      <c r="L19" s="57">
        <v>3449.6497060000256</v>
      </c>
      <c r="M19" s="57">
        <v>0</v>
      </c>
      <c r="N19" s="161">
        <v>38428.454446000018</v>
      </c>
      <c r="O19" s="57">
        <v>30639.751939999987</v>
      </c>
      <c r="P19" s="57">
        <v>57286.170000000056</v>
      </c>
      <c r="Q19" s="57">
        <v>7193.9413524234114</v>
      </c>
      <c r="R19" s="57"/>
      <c r="S19" s="57"/>
      <c r="T19" s="57"/>
      <c r="U19" s="30">
        <v>0</v>
      </c>
      <c r="V19" s="57">
        <v>0</v>
      </c>
      <c r="W19" s="57">
        <v>0</v>
      </c>
      <c r="X19" s="57">
        <v>0</v>
      </c>
      <c r="Y19" s="30">
        <v>0</v>
      </c>
      <c r="Z19" s="57">
        <v>0</v>
      </c>
      <c r="AA19" s="58">
        <v>0</v>
      </c>
      <c r="AC19" s="56"/>
      <c r="AD19" s="57"/>
      <c r="AE19" s="57"/>
      <c r="AF19" s="57"/>
      <c r="AG19" s="57"/>
      <c r="AH19" s="57"/>
      <c r="AI19" s="57"/>
      <c r="AJ19" s="57"/>
      <c r="AK19" s="57"/>
      <c r="AL19" s="58"/>
      <c r="AN19" s="142"/>
      <c r="AO19" s="144"/>
      <c r="AP19" s="144"/>
      <c r="AV19" s="142"/>
      <c r="AW19" s="142"/>
      <c r="AX19" s="142"/>
    </row>
    <row r="20" spans="1:50" ht="24.95" customHeight="1" thickBot="1">
      <c r="A20" s="6" t="s">
        <v>35</v>
      </c>
      <c r="B20" s="233" t="s">
        <v>2</v>
      </c>
      <c r="C20" s="162"/>
      <c r="D20" s="31"/>
      <c r="E20" s="31"/>
      <c r="F20" s="31">
        <v>0</v>
      </c>
      <c r="G20" s="60">
        <v>0</v>
      </c>
      <c r="H20" s="16"/>
      <c r="I20" s="60">
        <v>0</v>
      </c>
      <c r="J20" s="60">
        <v>0</v>
      </c>
      <c r="K20" s="60"/>
      <c r="L20" s="60"/>
      <c r="M20" s="60"/>
      <c r="N20" s="163">
        <v>0</v>
      </c>
      <c r="O20" s="60"/>
      <c r="P20" s="60">
        <v>0</v>
      </c>
      <c r="Q20" s="60">
        <v>0</v>
      </c>
      <c r="R20" s="60"/>
      <c r="S20" s="60"/>
      <c r="T20" s="60"/>
      <c r="U20" s="31">
        <v>0</v>
      </c>
      <c r="V20" s="60">
        <v>0</v>
      </c>
      <c r="W20" s="60">
        <v>0</v>
      </c>
      <c r="X20" s="60">
        <v>0</v>
      </c>
      <c r="Y20" s="31">
        <v>0</v>
      </c>
      <c r="Z20" s="60">
        <v>0</v>
      </c>
      <c r="AA20" s="61">
        <v>0</v>
      </c>
      <c r="AC20" s="59"/>
      <c r="AD20" s="60"/>
      <c r="AE20" s="60"/>
      <c r="AF20" s="60"/>
      <c r="AG20" s="60"/>
      <c r="AH20" s="60"/>
      <c r="AI20" s="60"/>
      <c r="AJ20" s="60"/>
      <c r="AK20" s="60"/>
      <c r="AL20" s="61"/>
      <c r="AN20" s="142"/>
      <c r="AO20" s="144"/>
      <c r="AP20" s="144"/>
      <c r="AV20" s="142"/>
      <c r="AW20" s="142"/>
      <c r="AX20" s="142"/>
    </row>
    <row r="21" spans="1:50" ht="24.95" customHeight="1" thickBot="1">
      <c r="A21" s="6" t="s">
        <v>36</v>
      </c>
      <c r="B21" s="233" t="s">
        <v>37</v>
      </c>
      <c r="C21" s="156">
        <v>420</v>
      </c>
      <c r="D21" s="28">
        <v>160</v>
      </c>
      <c r="E21" s="28">
        <v>0</v>
      </c>
      <c r="F21" s="28">
        <v>580</v>
      </c>
      <c r="G21" s="28">
        <v>1919</v>
      </c>
      <c r="H21" s="28">
        <v>580</v>
      </c>
      <c r="I21" s="28">
        <v>570132.15882304695</v>
      </c>
      <c r="J21" s="28">
        <v>374672.67909007129</v>
      </c>
      <c r="K21" s="28">
        <v>381351.98052599188</v>
      </c>
      <c r="L21" s="28">
        <v>161617.20624399907</v>
      </c>
      <c r="M21" s="28">
        <v>0</v>
      </c>
      <c r="N21" s="28">
        <v>542969.18676999095</v>
      </c>
      <c r="O21" s="28">
        <v>355127.36519752257</v>
      </c>
      <c r="P21" s="28">
        <v>550831.07999999216</v>
      </c>
      <c r="Q21" s="28">
        <v>177306.36459398898</v>
      </c>
      <c r="R21" s="28">
        <v>405178.39000000106</v>
      </c>
      <c r="S21" s="28">
        <v>187453.89999999991</v>
      </c>
      <c r="T21" s="28">
        <v>0</v>
      </c>
      <c r="U21" s="28">
        <v>592632.29000000097</v>
      </c>
      <c r="V21" s="28">
        <v>127679.53400000092</v>
      </c>
      <c r="W21" s="28">
        <v>47087.196000000113</v>
      </c>
      <c r="X21" s="28">
        <v>0</v>
      </c>
      <c r="Y21" s="28">
        <v>174766.73000000103</v>
      </c>
      <c r="Z21" s="28">
        <v>449665.09095306561</v>
      </c>
      <c r="AA21" s="157">
        <v>91857.234953065577</v>
      </c>
      <c r="AC21" s="38">
        <f t="shared" ref="AC21:AL21" si="2">SUM(AC22:AC23)</f>
        <v>0</v>
      </c>
      <c r="AD21" s="39">
        <f t="shared" si="2"/>
        <v>0</v>
      </c>
      <c r="AE21" s="39">
        <f t="shared" si="2"/>
        <v>0</v>
      </c>
      <c r="AF21" s="39">
        <f t="shared" si="2"/>
        <v>0</v>
      </c>
      <c r="AG21" s="39">
        <f t="shared" si="2"/>
        <v>0</v>
      </c>
      <c r="AH21" s="39">
        <f t="shared" si="2"/>
        <v>0</v>
      </c>
      <c r="AI21" s="39">
        <f t="shared" si="2"/>
        <v>0</v>
      </c>
      <c r="AJ21" s="39">
        <f t="shared" si="2"/>
        <v>0</v>
      </c>
      <c r="AK21" s="39">
        <f t="shared" si="2"/>
        <v>0</v>
      </c>
      <c r="AL21" s="40">
        <f t="shared" si="2"/>
        <v>0</v>
      </c>
      <c r="AN21" s="142"/>
      <c r="AO21" s="144"/>
      <c r="AP21" s="144"/>
      <c r="AV21" s="142"/>
      <c r="AW21" s="142"/>
      <c r="AX21" s="142"/>
    </row>
    <row r="22" spans="1:50" ht="24.95" customHeight="1">
      <c r="A22" s="10"/>
      <c r="B22" s="237" t="s">
        <v>38</v>
      </c>
      <c r="C22" s="149">
        <v>420</v>
      </c>
      <c r="D22" s="24">
        <v>160</v>
      </c>
      <c r="E22" s="24">
        <v>0</v>
      </c>
      <c r="F22" s="24">
        <v>580</v>
      </c>
      <c r="G22" s="42">
        <v>1919</v>
      </c>
      <c r="H22" s="42">
        <v>580</v>
      </c>
      <c r="I22" s="42">
        <v>570132.15882304695</v>
      </c>
      <c r="J22" s="42">
        <v>374672.67909007129</v>
      </c>
      <c r="K22" s="42">
        <v>381351.98052599188</v>
      </c>
      <c r="L22" s="42">
        <v>161617.20624399907</v>
      </c>
      <c r="M22" s="42">
        <v>0</v>
      </c>
      <c r="N22" s="150">
        <v>542969.18676999095</v>
      </c>
      <c r="O22" s="42">
        <v>355127.36519752257</v>
      </c>
      <c r="P22" s="42">
        <v>550831.07999999216</v>
      </c>
      <c r="Q22" s="42">
        <v>177306.36459398898</v>
      </c>
      <c r="R22" s="42">
        <v>405178.39000000106</v>
      </c>
      <c r="S22" s="42">
        <v>187453.89999999991</v>
      </c>
      <c r="T22" s="42">
        <v>0</v>
      </c>
      <c r="U22" s="24">
        <v>592632.29000000097</v>
      </c>
      <c r="V22" s="42">
        <v>127679.53400000092</v>
      </c>
      <c r="W22" s="42">
        <v>47087.196000000113</v>
      </c>
      <c r="X22" s="42">
        <v>0</v>
      </c>
      <c r="Y22" s="24">
        <v>174766.73000000103</v>
      </c>
      <c r="Z22" s="42">
        <v>449665.09095306561</v>
      </c>
      <c r="AA22" s="43">
        <v>91857.234953065577</v>
      </c>
      <c r="AC22" s="41"/>
      <c r="AD22" s="42"/>
      <c r="AE22" s="42"/>
      <c r="AF22" s="42"/>
      <c r="AG22" s="42"/>
      <c r="AH22" s="42"/>
      <c r="AI22" s="42"/>
      <c r="AJ22" s="42"/>
      <c r="AK22" s="42"/>
      <c r="AL22" s="43"/>
      <c r="AN22" s="142"/>
      <c r="AO22" s="144"/>
      <c r="AP22" s="144"/>
      <c r="AV22" s="142"/>
      <c r="AW22" s="142"/>
      <c r="AX22" s="142"/>
    </row>
    <row r="23" spans="1:50" ht="24.95" customHeight="1" thickBot="1">
      <c r="A23" s="12"/>
      <c r="B23" s="239" t="s">
        <v>39</v>
      </c>
      <c r="C23" s="81"/>
      <c r="D23" s="82"/>
      <c r="E23" s="82"/>
      <c r="F23" s="82">
        <v>0</v>
      </c>
      <c r="G23" s="82">
        <v>0</v>
      </c>
      <c r="H23" s="82"/>
      <c r="I23" s="82">
        <v>0</v>
      </c>
      <c r="J23" s="82">
        <v>0</v>
      </c>
      <c r="K23" s="82"/>
      <c r="L23" s="82"/>
      <c r="M23" s="82"/>
      <c r="N23" s="164">
        <v>0</v>
      </c>
      <c r="O23" s="82"/>
      <c r="P23" s="82">
        <v>0</v>
      </c>
      <c r="Q23" s="82">
        <v>0</v>
      </c>
      <c r="R23" s="82"/>
      <c r="S23" s="82"/>
      <c r="T23" s="82"/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3">
        <v>0</v>
      </c>
      <c r="AC23" s="81"/>
      <c r="AD23" s="82"/>
      <c r="AE23" s="82"/>
      <c r="AF23" s="82"/>
      <c r="AG23" s="82"/>
      <c r="AH23" s="82"/>
      <c r="AI23" s="82"/>
      <c r="AJ23" s="82"/>
      <c r="AK23" s="82"/>
      <c r="AL23" s="83"/>
      <c r="AN23" s="142"/>
      <c r="AO23" s="144"/>
      <c r="AP23" s="144"/>
      <c r="AV23" s="142"/>
      <c r="AW23" s="142"/>
      <c r="AX23" s="142"/>
    </row>
    <row r="24" spans="1:50" ht="24.95" customHeight="1" thickBot="1">
      <c r="A24" s="6" t="s">
        <v>40</v>
      </c>
      <c r="B24" s="233" t="s">
        <v>41</v>
      </c>
      <c r="C24" s="165">
        <v>2212</v>
      </c>
      <c r="D24" s="32">
        <v>111445</v>
      </c>
      <c r="E24" s="32">
        <v>0</v>
      </c>
      <c r="F24" s="32">
        <v>113657</v>
      </c>
      <c r="G24" s="32">
        <v>41231</v>
      </c>
      <c r="H24" s="32">
        <v>113655</v>
      </c>
      <c r="I24" s="32">
        <v>361190.87652272708</v>
      </c>
      <c r="J24" s="32">
        <v>22744.243991721705</v>
      </c>
      <c r="K24" s="32">
        <v>35058.570343333296</v>
      </c>
      <c r="L24" s="32">
        <v>325387.92879988911</v>
      </c>
      <c r="M24" s="32">
        <v>0</v>
      </c>
      <c r="N24" s="32">
        <v>360446.49914322246</v>
      </c>
      <c r="O24" s="32">
        <v>22358.438378399944</v>
      </c>
      <c r="P24" s="32">
        <v>344643.96500658599</v>
      </c>
      <c r="Q24" s="32">
        <v>324158.90014289523</v>
      </c>
      <c r="R24" s="32">
        <v>13025.636666666669</v>
      </c>
      <c r="S24" s="32">
        <v>107121.78277777779</v>
      </c>
      <c r="T24" s="32">
        <v>0</v>
      </c>
      <c r="U24" s="32">
        <v>120147.41944444444</v>
      </c>
      <c r="V24" s="32">
        <v>6369.636666666669</v>
      </c>
      <c r="W24" s="32">
        <v>58168.174777777771</v>
      </c>
      <c r="X24" s="32">
        <v>0</v>
      </c>
      <c r="Y24" s="32">
        <v>64537.811444444444</v>
      </c>
      <c r="Z24" s="32">
        <v>87894.851666666655</v>
      </c>
      <c r="AA24" s="166">
        <v>53182.43566666665</v>
      </c>
      <c r="AC24" s="62">
        <f t="shared" ref="AC24:AL24" si="3">SUM(AC25:AC27)</f>
        <v>0</v>
      </c>
      <c r="AD24" s="63">
        <f t="shared" si="3"/>
        <v>0</v>
      </c>
      <c r="AE24" s="63">
        <f t="shared" si="3"/>
        <v>0</v>
      </c>
      <c r="AF24" s="63">
        <f t="shared" si="3"/>
        <v>0</v>
      </c>
      <c r="AG24" s="63">
        <f t="shared" si="3"/>
        <v>0</v>
      </c>
      <c r="AH24" s="63">
        <f t="shared" si="3"/>
        <v>0</v>
      </c>
      <c r="AI24" s="63">
        <f t="shared" si="3"/>
        <v>0</v>
      </c>
      <c r="AJ24" s="63">
        <f t="shared" si="3"/>
        <v>0</v>
      </c>
      <c r="AK24" s="63">
        <f t="shared" si="3"/>
        <v>0</v>
      </c>
      <c r="AL24" s="64">
        <f t="shared" si="3"/>
        <v>0</v>
      </c>
      <c r="AN24" s="142"/>
      <c r="AO24" s="144"/>
      <c r="AP24" s="144"/>
      <c r="AV24" s="142"/>
      <c r="AW24" s="142"/>
      <c r="AX24" s="142"/>
    </row>
    <row r="25" spans="1:50" ht="24.95" customHeight="1">
      <c r="A25" s="10"/>
      <c r="B25" s="237" t="s">
        <v>42</v>
      </c>
      <c r="C25" s="149">
        <v>2126</v>
      </c>
      <c r="D25" s="24">
        <v>111283</v>
      </c>
      <c r="E25" s="24">
        <v>0</v>
      </c>
      <c r="F25" s="24">
        <v>113409</v>
      </c>
      <c r="G25" s="42">
        <v>40333</v>
      </c>
      <c r="H25" s="42">
        <v>113409</v>
      </c>
      <c r="I25" s="42">
        <v>327345.72222222248</v>
      </c>
      <c r="J25" s="42">
        <v>0</v>
      </c>
      <c r="K25" s="42">
        <v>20457.33333333335</v>
      </c>
      <c r="L25" s="42">
        <v>306888.38888888911</v>
      </c>
      <c r="M25" s="42">
        <v>0</v>
      </c>
      <c r="N25" s="150">
        <v>327345.72222222248</v>
      </c>
      <c r="O25" s="42"/>
      <c r="P25" s="42">
        <v>312783.84500658599</v>
      </c>
      <c r="Q25" s="42">
        <v>312783.84500658599</v>
      </c>
      <c r="R25" s="42">
        <v>2122.1666666666683</v>
      </c>
      <c r="S25" s="42">
        <v>37312.312777777806</v>
      </c>
      <c r="T25" s="42">
        <v>0</v>
      </c>
      <c r="U25" s="24">
        <v>39434.479444444478</v>
      </c>
      <c r="V25" s="42">
        <v>2122.1666666666683</v>
      </c>
      <c r="W25" s="42">
        <v>37312.312777777806</v>
      </c>
      <c r="X25" s="42">
        <v>0</v>
      </c>
      <c r="Y25" s="24">
        <v>39434.479444444478</v>
      </c>
      <c r="Z25" s="42">
        <v>40647.141666666699</v>
      </c>
      <c r="AA25" s="43">
        <v>40647.141666666699</v>
      </c>
      <c r="AC25" s="41"/>
      <c r="AD25" s="42"/>
      <c r="AE25" s="42"/>
      <c r="AF25" s="42"/>
      <c r="AG25" s="42"/>
      <c r="AH25" s="42"/>
      <c r="AI25" s="42"/>
      <c r="AJ25" s="42"/>
      <c r="AK25" s="42"/>
      <c r="AL25" s="43"/>
      <c r="AN25" s="142"/>
      <c r="AO25" s="144"/>
      <c r="AP25" s="144"/>
      <c r="AV25" s="142"/>
      <c r="AW25" s="142"/>
      <c r="AX25" s="142"/>
    </row>
    <row r="26" spans="1:50" ht="24.95" customHeight="1">
      <c r="A26" s="11"/>
      <c r="B26" s="240" t="s">
        <v>3</v>
      </c>
      <c r="C26" s="75">
        <v>84</v>
      </c>
      <c r="D26" s="76">
        <v>162</v>
      </c>
      <c r="E26" s="76">
        <v>0</v>
      </c>
      <c r="F26" s="76">
        <v>246</v>
      </c>
      <c r="G26" s="76">
        <v>893</v>
      </c>
      <c r="H26" s="42">
        <v>246</v>
      </c>
      <c r="I26" s="76">
        <v>29855.004720999947</v>
      </c>
      <c r="J26" s="76">
        <v>19761.820618399943</v>
      </c>
      <c r="K26" s="76">
        <v>11355.464809999947</v>
      </c>
      <c r="L26" s="76">
        <v>18499.539911</v>
      </c>
      <c r="M26" s="76">
        <v>0</v>
      </c>
      <c r="N26" s="167">
        <v>29855.004720999947</v>
      </c>
      <c r="O26" s="76">
        <v>19761.820618399943</v>
      </c>
      <c r="P26" s="76">
        <v>28719.619999999981</v>
      </c>
      <c r="Q26" s="76">
        <v>10746.955220596457</v>
      </c>
      <c r="R26" s="76">
        <v>10903.470000000001</v>
      </c>
      <c r="S26" s="76">
        <v>69809.469999999972</v>
      </c>
      <c r="T26" s="76">
        <v>0</v>
      </c>
      <c r="U26" s="76">
        <v>80712.939999999973</v>
      </c>
      <c r="V26" s="76">
        <v>4247.4700000000012</v>
      </c>
      <c r="W26" s="76">
        <v>20855.861999999965</v>
      </c>
      <c r="X26" s="76">
        <v>0</v>
      </c>
      <c r="Y26" s="76">
        <v>25103.331999999966</v>
      </c>
      <c r="Z26" s="76">
        <v>47247.709999999963</v>
      </c>
      <c r="AA26" s="77">
        <v>12535.293999999951</v>
      </c>
      <c r="AC26" s="75"/>
      <c r="AD26" s="76"/>
      <c r="AE26" s="76"/>
      <c r="AF26" s="76"/>
      <c r="AG26" s="76"/>
      <c r="AH26" s="76"/>
      <c r="AI26" s="76"/>
      <c r="AJ26" s="76"/>
      <c r="AK26" s="76"/>
      <c r="AL26" s="77"/>
      <c r="AN26" s="142"/>
      <c r="AO26" s="144"/>
      <c r="AP26" s="144"/>
      <c r="AV26" s="142"/>
      <c r="AW26" s="142"/>
      <c r="AX26" s="142"/>
    </row>
    <row r="27" spans="1:50" ht="24.95" customHeight="1" thickBot="1">
      <c r="A27" s="12"/>
      <c r="B27" s="239" t="s">
        <v>43</v>
      </c>
      <c r="C27" s="168">
        <v>2</v>
      </c>
      <c r="D27" s="33">
        <v>0</v>
      </c>
      <c r="E27" s="33">
        <v>0</v>
      </c>
      <c r="F27" s="33">
        <v>2</v>
      </c>
      <c r="G27" s="68">
        <v>5</v>
      </c>
      <c r="H27" s="17"/>
      <c r="I27" s="68">
        <v>3990.1495795046012</v>
      </c>
      <c r="J27" s="68">
        <v>2982.4233733217611</v>
      </c>
      <c r="K27" s="68">
        <v>3245.7722000000012</v>
      </c>
      <c r="L27" s="68">
        <v>0</v>
      </c>
      <c r="M27" s="68">
        <v>0</v>
      </c>
      <c r="N27" s="169">
        <v>3245.7722000000012</v>
      </c>
      <c r="O27" s="68">
        <v>2596.617760000001</v>
      </c>
      <c r="P27" s="68">
        <v>3140.5</v>
      </c>
      <c r="Q27" s="68">
        <v>628.09991571277988</v>
      </c>
      <c r="R27" s="68"/>
      <c r="S27" s="68"/>
      <c r="T27" s="68"/>
      <c r="U27" s="33">
        <v>0</v>
      </c>
      <c r="V27" s="68">
        <v>0</v>
      </c>
      <c r="W27" s="68">
        <v>0</v>
      </c>
      <c r="X27" s="68">
        <v>0</v>
      </c>
      <c r="Y27" s="33">
        <v>0</v>
      </c>
      <c r="Z27" s="68">
        <v>0</v>
      </c>
      <c r="AA27" s="69">
        <v>0</v>
      </c>
      <c r="AC27" s="73"/>
      <c r="AD27" s="68"/>
      <c r="AE27" s="68"/>
      <c r="AF27" s="68"/>
      <c r="AG27" s="68"/>
      <c r="AH27" s="68"/>
      <c r="AI27" s="68"/>
      <c r="AJ27" s="68"/>
      <c r="AK27" s="68"/>
      <c r="AL27" s="69"/>
      <c r="AN27" s="142"/>
      <c r="AO27" s="144"/>
      <c r="AP27" s="144"/>
      <c r="AV27" s="142"/>
      <c r="AW27" s="142"/>
      <c r="AX27" s="142"/>
    </row>
    <row r="28" spans="1:50" ht="24.95" customHeight="1" thickBot="1">
      <c r="A28" s="6" t="s">
        <v>44</v>
      </c>
      <c r="B28" s="233" t="s">
        <v>4</v>
      </c>
      <c r="C28" s="162"/>
      <c r="D28" s="31"/>
      <c r="E28" s="31"/>
      <c r="F28" s="31">
        <v>0</v>
      </c>
      <c r="G28" s="60">
        <v>0</v>
      </c>
      <c r="H28" s="20"/>
      <c r="I28" s="60">
        <v>0</v>
      </c>
      <c r="J28" s="60">
        <v>0</v>
      </c>
      <c r="K28" s="60"/>
      <c r="L28" s="60"/>
      <c r="M28" s="60"/>
      <c r="N28" s="163">
        <v>0</v>
      </c>
      <c r="O28" s="60"/>
      <c r="P28" s="60">
        <v>0</v>
      </c>
      <c r="Q28" s="60">
        <v>0</v>
      </c>
      <c r="R28" s="60"/>
      <c r="S28" s="60"/>
      <c r="T28" s="60"/>
      <c r="U28" s="31">
        <v>0</v>
      </c>
      <c r="V28" s="60">
        <v>0</v>
      </c>
      <c r="W28" s="60">
        <v>0</v>
      </c>
      <c r="X28" s="60">
        <v>0</v>
      </c>
      <c r="Y28" s="31">
        <v>0</v>
      </c>
      <c r="Z28" s="60">
        <v>0</v>
      </c>
      <c r="AA28" s="61">
        <v>0</v>
      </c>
      <c r="AC28" s="59"/>
      <c r="AD28" s="60"/>
      <c r="AE28" s="60"/>
      <c r="AF28" s="60"/>
      <c r="AG28" s="60"/>
      <c r="AH28" s="60"/>
      <c r="AI28" s="60"/>
      <c r="AJ28" s="60"/>
      <c r="AK28" s="60"/>
      <c r="AL28" s="61"/>
      <c r="AN28" s="142"/>
      <c r="AO28" s="144"/>
      <c r="AP28" s="144"/>
      <c r="AV28" s="142"/>
      <c r="AW28" s="142"/>
      <c r="AX28" s="142"/>
    </row>
    <row r="29" spans="1:50" ht="24.95" customHeight="1" thickBot="1">
      <c r="A29" s="13" t="s">
        <v>45</v>
      </c>
      <c r="B29" s="241" t="s">
        <v>12</v>
      </c>
      <c r="C29" s="170">
        <v>16</v>
      </c>
      <c r="D29" s="34">
        <v>0</v>
      </c>
      <c r="E29" s="34">
        <v>0</v>
      </c>
      <c r="F29" s="34">
        <v>16</v>
      </c>
      <c r="G29" s="7">
        <v>28</v>
      </c>
      <c r="H29" s="171">
        <v>16</v>
      </c>
      <c r="I29" s="7">
        <v>1299176.9166309999</v>
      </c>
      <c r="J29" s="7">
        <v>1299176.9166309999</v>
      </c>
      <c r="K29" s="7">
        <v>1299176.9166310001</v>
      </c>
      <c r="L29" s="7">
        <v>0</v>
      </c>
      <c r="M29" s="7">
        <v>0</v>
      </c>
      <c r="N29" s="172">
        <v>1299176.9166310001</v>
      </c>
      <c r="O29" s="7">
        <v>1299176.916631002</v>
      </c>
      <c r="P29" s="7">
        <v>989455.98</v>
      </c>
      <c r="Q29" s="7">
        <v>1828.1709888121113</v>
      </c>
      <c r="R29" s="7"/>
      <c r="S29" s="7"/>
      <c r="T29" s="7"/>
      <c r="U29" s="34">
        <v>0</v>
      </c>
      <c r="V29" s="7">
        <v>0</v>
      </c>
      <c r="W29" s="7">
        <v>0</v>
      </c>
      <c r="X29" s="7">
        <v>0</v>
      </c>
      <c r="Y29" s="34">
        <v>0</v>
      </c>
      <c r="Z29" s="7">
        <v>0</v>
      </c>
      <c r="AA29" s="14">
        <v>0</v>
      </c>
      <c r="AC29" s="22"/>
      <c r="AD29" s="7"/>
      <c r="AE29" s="7"/>
      <c r="AF29" s="7"/>
      <c r="AG29" s="7"/>
      <c r="AH29" s="7"/>
      <c r="AI29" s="7"/>
      <c r="AJ29" s="7"/>
      <c r="AK29" s="7"/>
      <c r="AL29" s="14"/>
      <c r="AN29" s="142"/>
      <c r="AO29" s="144"/>
      <c r="AP29" s="144"/>
      <c r="AV29" s="142"/>
      <c r="AW29" s="142"/>
      <c r="AX29" s="142"/>
    </row>
    <row r="30" spans="1:50" ht="39" thickBot="1">
      <c r="A30" s="6" t="s">
        <v>46</v>
      </c>
      <c r="B30" s="241" t="s">
        <v>47</v>
      </c>
      <c r="C30" s="165">
        <v>12</v>
      </c>
      <c r="D30" s="32">
        <v>0</v>
      </c>
      <c r="E30" s="32">
        <v>0</v>
      </c>
      <c r="F30" s="32">
        <v>12</v>
      </c>
      <c r="G30" s="32">
        <v>23</v>
      </c>
      <c r="H30" s="16"/>
      <c r="I30" s="32">
        <v>913160.022689</v>
      </c>
      <c r="J30" s="32">
        <v>913160.022689</v>
      </c>
      <c r="K30" s="32">
        <v>890301.95202500001</v>
      </c>
      <c r="L30" s="32">
        <v>0</v>
      </c>
      <c r="M30" s="32">
        <v>0</v>
      </c>
      <c r="N30" s="32">
        <v>890301.95202500001</v>
      </c>
      <c r="O30" s="32">
        <v>890301.95202500001</v>
      </c>
      <c r="P30" s="32">
        <v>720690.55999999982</v>
      </c>
      <c r="Q30" s="32">
        <v>410.42928592721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166">
        <v>0</v>
      </c>
      <c r="AC30" s="62">
        <f t="shared" ref="AC30:AL30" si="4">SUM(AC31:AC32)</f>
        <v>0</v>
      </c>
      <c r="AD30" s="63">
        <f t="shared" si="4"/>
        <v>0</v>
      </c>
      <c r="AE30" s="63">
        <f t="shared" si="4"/>
        <v>0</v>
      </c>
      <c r="AF30" s="63">
        <f t="shared" si="4"/>
        <v>0</v>
      </c>
      <c r="AG30" s="63">
        <f t="shared" si="4"/>
        <v>0</v>
      </c>
      <c r="AH30" s="63">
        <f t="shared" si="4"/>
        <v>0</v>
      </c>
      <c r="AI30" s="63">
        <f t="shared" si="4"/>
        <v>0</v>
      </c>
      <c r="AJ30" s="63">
        <f t="shared" si="4"/>
        <v>0</v>
      </c>
      <c r="AK30" s="63">
        <f t="shared" si="4"/>
        <v>0</v>
      </c>
      <c r="AL30" s="64">
        <f t="shared" si="4"/>
        <v>0</v>
      </c>
      <c r="AN30" s="142"/>
      <c r="AO30" s="144"/>
      <c r="AP30" s="144"/>
      <c r="AV30" s="142"/>
      <c r="AW30" s="142"/>
      <c r="AX30" s="142"/>
    </row>
    <row r="31" spans="1:50" ht="30">
      <c r="A31" s="10"/>
      <c r="B31" s="237" t="s">
        <v>48</v>
      </c>
      <c r="C31" s="78">
        <v>12</v>
      </c>
      <c r="D31" s="79"/>
      <c r="E31" s="79">
        <v>0</v>
      </c>
      <c r="F31" s="79">
        <v>12</v>
      </c>
      <c r="G31" s="79">
        <v>23</v>
      </c>
      <c r="H31" s="15"/>
      <c r="I31" s="79">
        <v>913160.022689</v>
      </c>
      <c r="J31" s="79">
        <v>913160.022689</v>
      </c>
      <c r="K31" s="79">
        <v>890301.95202500001</v>
      </c>
      <c r="L31" s="79"/>
      <c r="M31" s="79">
        <v>0</v>
      </c>
      <c r="N31" s="173">
        <v>890301.95202500001</v>
      </c>
      <c r="O31" s="79">
        <v>890301.95202500001</v>
      </c>
      <c r="P31" s="79">
        <v>720690.55999999982</v>
      </c>
      <c r="Q31" s="79">
        <v>410.42928592721</v>
      </c>
      <c r="R31" s="79"/>
      <c r="S31" s="79"/>
      <c r="T31" s="79"/>
      <c r="U31" s="79">
        <v>0</v>
      </c>
      <c r="V31" s="79">
        <v>0</v>
      </c>
      <c r="W31" s="79">
        <v>0</v>
      </c>
      <c r="X31" s="79">
        <v>0</v>
      </c>
      <c r="Y31" s="79">
        <v>0</v>
      </c>
      <c r="Z31" s="79">
        <v>0</v>
      </c>
      <c r="AA31" s="80">
        <v>0</v>
      </c>
      <c r="AC31" s="78"/>
      <c r="AD31" s="79"/>
      <c r="AE31" s="79"/>
      <c r="AF31" s="79"/>
      <c r="AG31" s="79"/>
      <c r="AH31" s="79"/>
      <c r="AI31" s="79"/>
      <c r="AJ31" s="79"/>
      <c r="AK31" s="79"/>
      <c r="AL31" s="80"/>
      <c r="AN31" s="142"/>
      <c r="AO31" s="144"/>
      <c r="AP31" s="144"/>
      <c r="AV31" s="142"/>
      <c r="AW31" s="142"/>
      <c r="AX31" s="142"/>
    </row>
    <row r="32" spans="1:50" ht="45.75" thickBot="1">
      <c r="A32" s="12"/>
      <c r="B32" s="239" t="s">
        <v>49</v>
      </c>
      <c r="C32" s="81"/>
      <c r="D32" s="82"/>
      <c r="E32" s="82"/>
      <c r="F32" s="82">
        <v>0</v>
      </c>
      <c r="G32" s="82">
        <v>0</v>
      </c>
      <c r="H32" s="74"/>
      <c r="I32" s="82">
        <v>0</v>
      </c>
      <c r="J32" s="82">
        <v>0</v>
      </c>
      <c r="K32" s="82"/>
      <c r="L32" s="82"/>
      <c r="M32" s="82"/>
      <c r="N32" s="164">
        <v>0</v>
      </c>
      <c r="O32" s="82"/>
      <c r="P32" s="82">
        <v>0</v>
      </c>
      <c r="Q32" s="82">
        <v>0</v>
      </c>
      <c r="R32" s="82"/>
      <c r="S32" s="82"/>
      <c r="T32" s="82"/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3">
        <v>0</v>
      </c>
      <c r="AC32" s="81"/>
      <c r="AD32" s="82"/>
      <c r="AE32" s="82"/>
      <c r="AF32" s="82"/>
      <c r="AG32" s="82"/>
      <c r="AH32" s="82"/>
      <c r="AI32" s="82"/>
      <c r="AJ32" s="82"/>
      <c r="AK32" s="82"/>
      <c r="AL32" s="83"/>
      <c r="AN32" s="142"/>
      <c r="AO32" s="144"/>
      <c r="AP32" s="144"/>
      <c r="AV32" s="142"/>
      <c r="AW32" s="142"/>
      <c r="AX32" s="142"/>
    </row>
    <row r="33" spans="1:50" ht="26.25" thickBot="1">
      <c r="A33" s="6" t="s">
        <v>50</v>
      </c>
      <c r="B33" s="233" t="s">
        <v>13</v>
      </c>
      <c r="C33" s="162"/>
      <c r="D33" s="31"/>
      <c r="E33" s="31"/>
      <c r="F33" s="31">
        <v>0</v>
      </c>
      <c r="G33" s="60">
        <v>0</v>
      </c>
      <c r="H33" s="60">
        <v>0</v>
      </c>
      <c r="I33" s="60">
        <v>0</v>
      </c>
      <c r="J33" s="60">
        <v>0</v>
      </c>
      <c r="K33" s="60"/>
      <c r="L33" s="60"/>
      <c r="M33" s="60"/>
      <c r="N33" s="163">
        <v>0</v>
      </c>
      <c r="O33" s="60"/>
      <c r="P33" s="60">
        <v>0</v>
      </c>
      <c r="Q33" s="60">
        <v>0</v>
      </c>
      <c r="R33" s="60"/>
      <c r="S33" s="60"/>
      <c r="T33" s="60"/>
      <c r="U33" s="31">
        <v>0</v>
      </c>
      <c r="V33" s="60">
        <v>0</v>
      </c>
      <c r="W33" s="60">
        <v>0</v>
      </c>
      <c r="X33" s="60">
        <v>0</v>
      </c>
      <c r="Y33" s="31">
        <v>0</v>
      </c>
      <c r="Z33" s="60">
        <v>0</v>
      </c>
      <c r="AA33" s="61">
        <v>0</v>
      </c>
      <c r="AC33" s="59"/>
      <c r="AD33" s="60"/>
      <c r="AE33" s="60"/>
      <c r="AF33" s="60"/>
      <c r="AG33" s="60"/>
      <c r="AH33" s="60"/>
      <c r="AI33" s="60"/>
      <c r="AJ33" s="60"/>
      <c r="AK33" s="60"/>
      <c r="AL33" s="61"/>
      <c r="AN33" s="142"/>
      <c r="AO33" s="144"/>
      <c r="AP33" s="144"/>
      <c r="AV33" s="142"/>
      <c r="AW33" s="142"/>
      <c r="AX33" s="142"/>
    </row>
    <row r="34" spans="1:50" ht="39" thickBot="1">
      <c r="A34" s="6" t="s">
        <v>51</v>
      </c>
      <c r="B34" s="233" t="s">
        <v>14</v>
      </c>
      <c r="C34" s="165">
        <v>0</v>
      </c>
      <c r="D34" s="32">
        <v>0</v>
      </c>
      <c r="E34" s="32">
        <v>0</v>
      </c>
      <c r="F34" s="32">
        <v>0</v>
      </c>
      <c r="G34" s="32">
        <v>0</v>
      </c>
      <c r="H34" s="17"/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166">
        <v>0</v>
      </c>
      <c r="AC34" s="62">
        <f t="shared" ref="AC34:AL34" si="5">SUM(AC35:AC36)</f>
        <v>0</v>
      </c>
      <c r="AD34" s="63">
        <f t="shared" si="5"/>
        <v>0</v>
      </c>
      <c r="AE34" s="63">
        <f t="shared" si="5"/>
        <v>0</v>
      </c>
      <c r="AF34" s="63">
        <f t="shared" si="5"/>
        <v>0</v>
      </c>
      <c r="AG34" s="63">
        <f t="shared" si="5"/>
        <v>0</v>
      </c>
      <c r="AH34" s="63">
        <f t="shared" si="5"/>
        <v>0</v>
      </c>
      <c r="AI34" s="63">
        <f t="shared" si="5"/>
        <v>0</v>
      </c>
      <c r="AJ34" s="63">
        <f t="shared" si="5"/>
        <v>0</v>
      </c>
      <c r="AK34" s="63">
        <f t="shared" si="5"/>
        <v>0</v>
      </c>
      <c r="AL34" s="64">
        <f t="shared" si="5"/>
        <v>0</v>
      </c>
      <c r="AN34" s="142"/>
      <c r="AO34" s="144"/>
      <c r="AP34" s="144"/>
      <c r="AV34" s="142"/>
      <c r="AW34" s="142"/>
      <c r="AX34" s="142"/>
    </row>
    <row r="35" spans="1:50" ht="30">
      <c r="A35" s="10"/>
      <c r="B35" s="242" t="s">
        <v>52</v>
      </c>
      <c r="C35" s="158"/>
      <c r="D35" s="29"/>
      <c r="E35" s="29"/>
      <c r="F35" s="29">
        <v>0</v>
      </c>
      <c r="G35" s="54">
        <v>0</v>
      </c>
      <c r="H35" s="18"/>
      <c r="I35" s="54">
        <v>0</v>
      </c>
      <c r="J35" s="54">
        <v>0</v>
      </c>
      <c r="K35" s="54"/>
      <c r="L35" s="54"/>
      <c r="M35" s="54"/>
      <c r="N35" s="159">
        <v>0</v>
      </c>
      <c r="O35" s="54"/>
      <c r="P35" s="54">
        <v>0</v>
      </c>
      <c r="Q35" s="54">
        <v>0</v>
      </c>
      <c r="R35" s="54"/>
      <c r="S35" s="54"/>
      <c r="T35" s="54"/>
      <c r="U35" s="29">
        <v>0</v>
      </c>
      <c r="V35" s="54">
        <v>0</v>
      </c>
      <c r="W35" s="54">
        <v>0</v>
      </c>
      <c r="X35" s="54">
        <v>0</v>
      </c>
      <c r="Y35" s="29">
        <v>0</v>
      </c>
      <c r="Z35" s="54">
        <v>0</v>
      </c>
      <c r="AA35" s="55">
        <v>0</v>
      </c>
      <c r="AC35" s="53"/>
      <c r="AD35" s="54"/>
      <c r="AE35" s="54"/>
      <c r="AF35" s="54"/>
      <c r="AG35" s="54"/>
      <c r="AH35" s="54"/>
      <c r="AI35" s="54"/>
      <c r="AJ35" s="54"/>
      <c r="AK35" s="54"/>
      <c r="AL35" s="55"/>
      <c r="AN35" s="142"/>
      <c r="AO35" s="144"/>
      <c r="AP35" s="144"/>
      <c r="AV35" s="142"/>
      <c r="AW35" s="142"/>
      <c r="AX35" s="142"/>
    </row>
    <row r="36" spans="1:50" ht="45.75" thickBot="1">
      <c r="A36" s="12"/>
      <c r="B36" s="239" t="s">
        <v>53</v>
      </c>
      <c r="C36" s="81"/>
      <c r="D36" s="82"/>
      <c r="E36" s="82"/>
      <c r="F36" s="82">
        <v>0</v>
      </c>
      <c r="G36" s="82">
        <v>0</v>
      </c>
      <c r="H36" s="21"/>
      <c r="I36" s="82">
        <v>0</v>
      </c>
      <c r="J36" s="82">
        <v>0</v>
      </c>
      <c r="K36" s="82"/>
      <c r="L36" s="82"/>
      <c r="M36" s="82"/>
      <c r="N36" s="164">
        <v>0</v>
      </c>
      <c r="O36" s="82"/>
      <c r="P36" s="82">
        <v>0</v>
      </c>
      <c r="Q36" s="82">
        <v>0</v>
      </c>
      <c r="R36" s="82"/>
      <c r="S36" s="82"/>
      <c r="T36" s="82"/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3">
        <v>0</v>
      </c>
      <c r="AC36" s="81"/>
      <c r="AD36" s="82"/>
      <c r="AE36" s="82"/>
      <c r="AF36" s="82"/>
      <c r="AG36" s="82"/>
      <c r="AH36" s="82"/>
      <c r="AI36" s="82"/>
      <c r="AJ36" s="82"/>
      <c r="AK36" s="82"/>
      <c r="AL36" s="83"/>
      <c r="AN36" s="142"/>
      <c r="AO36" s="144"/>
      <c r="AP36" s="144"/>
      <c r="AV36" s="142"/>
      <c r="AW36" s="142"/>
      <c r="AX36" s="142"/>
    </row>
    <row r="37" spans="1:50" ht="15.75" thickBot="1">
      <c r="A37" s="6" t="s">
        <v>54</v>
      </c>
      <c r="B37" s="233" t="s">
        <v>5</v>
      </c>
      <c r="C37" s="174">
        <v>1</v>
      </c>
      <c r="D37" s="175">
        <v>1</v>
      </c>
      <c r="E37" s="175">
        <v>0</v>
      </c>
      <c r="F37" s="175">
        <v>2</v>
      </c>
      <c r="G37" s="66">
        <v>4</v>
      </c>
      <c r="H37" s="19"/>
      <c r="I37" s="66">
        <v>8042.3819999999978</v>
      </c>
      <c r="J37" s="66">
        <v>6286.8479999999981</v>
      </c>
      <c r="K37" s="66">
        <v>183.82200000000012</v>
      </c>
      <c r="L37" s="66">
        <v>7858.5599999999977</v>
      </c>
      <c r="M37" s="66">
        <v>0</v>
      </c>
      <c r="N37" s="176">
        <v>8042.3819999999978</v>
      </c>
      <c r="O37" s="66">
        <v>6286.8479999999981</v>
      </c>
      <c r="P37" s="66">
        <v>4197.7299999999959</v>
      </c>
      <c r="Q37" s="66">
        <v>986.60083221917557</v>
      </c>
      <c r="R37" s="66">
        <v>8645.9900000000016</v>
      </c>
      <c r="S37" s="66">
        <v>1210</v>
      </c>
      <c r="T37" s="66">
        <v>0</v>
      </c>
      <c r="U37" s="175">
        <v>9855.9900000000016</v>
      </c>
      <c r="V37" s="66">
        <v>1729.198000000004</v>
      </c>
      <c r="W37" s="66">
        <v>242</v>
      </c>
      <c r="X37" s="66">
        <v>0</v>
      </c>
      <c r="Y37" s="175">
        <v>1971.198000000004</v>
      </c>
      <c r="Z37" s="66">
        <v>-12004.009999999998</v>
      </c>
      <c r="AA37" s="67">
        <v>-2400.801999999996</v>
      </c>
      <c r="AC37" s="65"/>
      <c r="AD37" s="66"/>
      <c r="AE37" s="66"/>
      <c r="AF37" s="66"/>
      <c r="AG37" s="66"/>
      <c r="AH37" s="66"/>
      <c r="AI37" s="66"/>
      <c r="AJ37" s="66"/>
      <c r="AK37" s="66"/>
      <c r="AL37" s="67"/>
      <c r="AN37" s="142"/>
      <c r="AO37" s="144"/>
      <c r="AP37" s="144"/>
      <c r="AV37" s="142"/>
      <c r="AW37" s="142"/>
      <c r="AX37" s="142"/>
    </row>
    <row r="38" spans="1:50" ht="26.25" thickBot="1">
      <c r="A38" s="6" t="s">
        <v>55</v>
      </c>
      <c r="B38" s="233" t="s">
        <v>56</v>
      </c>
      <c r="C38" s="162">
        <v>5</v>
      </c>
      <c r="D38" s="31">
        <v>20</v>
      </c>
      <c r="E38" s="31">
        <v>0</v>
      </c>
      <c r="F38" s="31">
        <v>25</v>
      </c>
      <c r="G38" s="60">
        <v>138</v>
      </c>
      <c r="H38" s="20"/>
      <c r="I38" s="60">
        <v>20738.704037999836</v>
      </c>
      <c r="J38" s="60">
        <v>14291.566291300114</v>
      </c>
      <c r="K38" s="60">
        <v>8695.1165399998426</v>
      </c>
      <c r="L38" s="60">
        <v>12043.587497999994</v>
      </c>
      <c r="M38" s="60"/>
      <c r="N38" s="163">
        <v>20738.704037999836</v>
      </c>
      <c r="O38" s="60">
        <v>14291.566291300114</v>
      </c>
      <c r="P38" s="60">
        <v>160016.23999999958</v>
      </c>
      <c r="Q38" s="60">
        <v>32858.45397501922</v>
      </c>
      <c r="R38" s="60"/>
      <c r="S38" s="60"/>
      <c r="T38" s="60">
        <v>0</v>
      </c>
      <c r="U38" s="31">
        <v>0</v>
      </c>
      <c r="V38" s="60">
        <v>0</v>
      </c>
      <c r="W38" s="60">
        <v>0</v>
      </c>
      <c r="X38" s="60">
        <v>0</v>
      </c>
      <c r="Y38" s="31">
        <v>0</v>
      </c>
      <c r="Z38" s="60">
        <v>35100</v>
      </c>
      <c r="AA38" s="61">
        <v>4146.4639999999999</v>
      </c>
      <c r="AC38" s="59"/>
      <c r="AD38" s="60"/>
      <c r="AE38" s="60"/>
      <c r="AF38" s="60"/>
      <c r="AG38" s="60"/>
      <c r="AH38" s="60"/>
      <c r="AI38" s="60"/>
      <c r="AJ38" s="60"/>
      <c r="AK38" s="60"/>
      <c r="AL38" s="61"/>
      <c r="AN38" s="142"/>
      <c r="AO38" s="144"/>
      <c r="AP38" s="144"/>
      <c r="AV38" s="142"/>
      <c r="AW38" s="142"/>
      <c r="AX38" s="142"/>
    </row>
    <row r="39" spans="1:50" ht="15.75" thickBot="1">
      <c r="A39" s="6" t="s">
        <v>57</v>
      </c>
      <c r="B39" s="233" t="s">
        <v>6</v>
      </c>
      <c r="C39" s="162"/>
      <c r="D39" s="31"/>
      <c r="E39" s="31">
        <v>0</v>
      </c>
      <c r="F39" s="31">
        <v>0</v>
      </c>
      <c r="G39" s="60">
        <v>13</v>
      </c>
      <c r="H39" s="20"/>
      <c r="I39" s="60">
        <v>0</v>
      </c>
      <c r="J39" s="60">
        <v>0</v>
      </c>
      <c r="K39" s="60"/>
      <c r="L39" s="60"/>
      <c r="M39" s="60">
        <v>0</v>
      </c>
      <c r="N39" s="163">
        <v>0</v>
      </c>
      <c r="O39" s="60"/>
      <c r="P39" s="60">
        <v>70561.499999999985</v>
      </c>
      <c r="Q39" s="60">
        <v>5695.3441240479297</v>
      </c>
      <c r="R39" s="60"/>
      <c r="S39" s="60"/>
      <c r="T39" s="60"/>
      <c r="U39" s="31">
        <v>0</v>
      </c>
      <c r="V39" s="60">
        <v>0</v>
      </c>
      <c r="W39" s="60">
        <v>0</v>
      </c>
      <c r="X39" s="60">
        <v>0</v>
      </c>
      <c r="Y39" s="31">
        <v>0</v>
      </c>
      <c r="Z39" s="60">
        <v>0</v>
      </c>
      <c r="AA39" s="61">
        <v>0</v>
      </c>
      <c r="AC39" s="59"/>
      <c r="AD39" s="60"/>
      <c r="AE39" s="60"/>
      <c r="AF39" s="60"/>
      <c r="AG39" s="60"/>
      <c r="AH39" s="60"/>
      <c r="AI39" s="60"/>
      <c r="AJ39" s="60"/>
      <c r="AK39" s="60"/>
      <c r="AL39" s="61"/>
      <c r="AN39" s="142"/>
      <c r="AO39" s="144"/>
      <c r="AP39" s="144"/>
      <c r="AV39" s="142"/>
      <c r="AW39" s="142"/>
      <c r="AX39" s="142"/>
    </row>
    <row r="40" spans="1:50" ht="15.75" thickBot="1">
      <c r="A40" s="6" t="s">
        <v>58</v>
      </c>
      <c r="B40" s="233" t="s">
        <v>7</v>
      </c>
      <c r="C40" s="165">
        <v>0</v>
      </c>
      <c r="D40" s="32">
        <v>0</v>
      </c>
      <c r="E40" s="32">
        <v>0</v>
      </c>
      <c r="F40" s="32">
        <v>0</v>
      </c>
      <c r="G40" s="32">
        <v>0</v>
      </c>
      <c r="H40" s="20"/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166">
        <v>0</v>
      </c>
      <c r="AC40" s="38">
        <f t="shared" ref="AC40:AL40" si="6">SUM(AC41:AC43)</f>
        <v>0</v>
      </c>
      <c r="AD40" s="39">
        <f t="shared" si="6"/>
        <v>0</v>
      </c>
      <c r="AE40" s="39">
        <f t="shared" si="6"/>
        <v>0</v>
      </c>
      <c r="AF40" s="39">
        <f t="shared" si="6"/>
        <v>0</v>
      </c>
      <c r="AG40" s="39">
        <f t="shared" si="6"/>
        <v>0</v>
      </c>
      <c r="AH40" s="39">
        <f t="shared" si="6"/>
        <v>0</v>
      </c>
      <c r="AI40" s="39">
        <f t="shared" si="6"/>
        <v>0</v>
      </c>
      <c r="AJ40" s="39">
        <f t="shared" si="6"/>
        <v>0</v>
      </c>
      <c r="AK40" s="39">
        <f t="shared" si="6"/>
        <v>0</v>
      </c>
      <c r="AL40" s="40">
        <f t="shared" si="6"/>
        <v>0</v>
      </c>
      <c r="AN40" s="142"/>
      <c r="AO40" s="144"/>
      <c r="AP40" s="144"/>
      <c r="AV40" s="142"/>
      <c r="AW40" s="142"/>
      <c r="AX40" s="142"/>
    </row>
    <row r="41" spans="1:50" ht="30">
      <c r="A41" s="10"/>
      <c r="B41" s="243" t="s">
        <v>59</v>
      </c>
      <c r="C41" s="177"/>
      <c r="D41" s="35"/>
      <c r="E41" s="35"/>
      <c r="F41" s="35">
        <v>0</v>
      </c>
      <c r="G41" s="71">
        <v>0</v>
      </c>
      <c r="H41" s="18"/>
      <c r="I41" s="71">
        <v>0</v>
      </c>
      <c r="J41" s="71">
        <v>0</v>
      </c>
      <c r="K41" s="71"/>
      <c r="L41" s="71"/>
      <c r="M41" s="71"/>
      <c r="N41" s="37">
        <v>0</v>
      </c>
      <c r="O41" s="71"/>
      <c r="P41" s="71">
        <v>0</v>
      </c>
      <c r="Q41" s="71">
        <v>0</v>
      </c>
      <c r="R41" s="71"/>
      <c r="S41" s="71"/>
      <c r="T41" s="71"/>
      <c r="U41" s="35">
        <v>0</v>
      </c>
      <c r="V41" s="71">
        <v>0</v>
      </c>
      <c r="W41" s="71">
        <v>0</v>
      </c>
      <c r="X41" s="71">
        <v>0</v>
      </c>
      <c r="Y41" s="35">
        <v>0</v>
      </c>
      <c r="Z41" s="71">
        <v>0</v>
      </c>
      <c r="AA41" s="72">
        <v>0</v>
      </c>
      <c r="AC41" s="70"/>
      <c r="AD41" s="71"/>
      <c r="AE41" s="71"/>
      <c r="AF41" s="71"/>
      <c r="AG41" s="71"/>
      <c r="AH41" s="71"/>
      <c r="AI41" s="71"/>
      <c r="AJ41" s="71"/>
      <c r="AK41" s="71"/>
      <c r="AL41" s="72"/>
      <c r="AN41" s="142"/>
      <c r="AO41" s="144"/>
      <c r="AP41" s="144"/>
      <c r="AV41" s="142"/>
      <c r="AW41" s="142"/>
      <c r="AX41" s="142"/>
    </row>
    <row r="42" spans="1:50" ht="30">
      <c r="A42" s="11"/>
      <c r="B42" s="240" t="s">
        <v>60</v>
      </c>
      <c r="C42" s="75"/>
      <c r="D42" s="76"/>
      <c r="E42" s="76"/>
      <c r="F42" s="76">
        <v>0</v>
      </c>
      <c r="G42" s="76">
        <v>0</v>
      </c>
      <c r="H42" s="74"/>
      <c r="I42" s="76">
        <v>0</v>
      </c>
      <c r="J42" s="76">
        <v>0</v>
      </c>
      <c r="K42" s="76"/>
      <c r="L42" s="76"/>
      <c r="M42" s="76"/>
      <c r="N42" s="167">
        <v>0</v>
      </c>
      <c r="O42" s="76"/>
      <c r="P42" s="76">
        <v>0</v>
      </c>
      <c r="Q42" s="76">
        <v>0</v>
      </c>
      <c r="R42" s="76"/>
      <c r="S42" s="76"/>
      <c r="T42" s="76"/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77">
        <v>0</v>
      </c>
      <c r="AC42" s="75"/>
      <c r="AD42" s="76"/>
      <c r="AE42" s="76"/>
      <c r="AF42" s="76"/>
      <c r="AG42" s="76"/>
      <c r="AH42" s="76"/>
      <c r="AI42" s="76"/>
      <c r="AJ42" s="76"/>
      <c r="AK42" s="76"/>
      <c r="AL42" s="77"/>
      <c r="AN42" s="142"/>
      <c r="AO42" s="144"/>
      <c r="AP42" s="144"/>
      <c r="AV42" s="142"/>
      <c r="AW42" s="142"/>
      <c r="AX42" s="142"/>
    </row>
    <row r="43" spans="1:50" ht="15.75" thickBot="1">
      <c r="A43" s="12"/>
      <c r="B43" s="244" t="s">
        <v>61</v>
      </c>
      <c r="C43" s="168"/>
      <c r="D43" s="33"/>
      <c r="E43" s="33"/>
      <c r="F43" s="33">
        <v>0</v>
      </c>
      <c r="G43" s="68">
        <v>0</v>
      </c>
      <c r="H43" s="17"/>
      <c r="I43" s="68">
        <v>0</v>
      </c>
      <c r="J43" s="68">
        <v>0</v>
      </c>
      <c r="K43" s="68"/>
      <c r="L43" s="68"/>
      <c r="M43" s="68"/>
      <c r="N43" s="169">
        <v>0</v>
      </c>
      <c r="O43" s="68"/>
      <c r="P43" s="68">
        <v>0</v>
      </c>
      <c r="Q43" s="68">
        <v>0</v>
      </c>
      <c r="R43" s="68"/>
      <c r="S43" s="68"/>
      <c r="T43" s="68"/>
      <c r="U43" s="33">
        <v>0</v>
      </c>
      <c r="V43" s="68">
        <v>0</v>
      </c>
      <c r="W43" s="68">
        <v>0</v>
      </c>
      <c r="X43" s="68">
        <v>0</v>
      </c>
      <c r="Y43" s="33">
        <v>0</v>
      </c>
      <c r="Z43" s="68">
        <v>0</v>
      </c>
      <c r="AA43" s="69">
        <v>0</v>
      </c>
      <c r="AC43" s="73"/>
      <c r="AD43" s="68"/>
      <c r="AE43" s="68"/>
      <c r="AF43" s="68"/>
      <c r="AG43" s="68"/>
      <c r="AH43" s="68"/>
      <c r="AI43" s="68"/>
      <c r="AJ43" s="68"/>
      <c r="AK43" s="68"/>
      <c r="AL43" s="69"/>
      <c r="AN43" s="142"/>
      <c r="AO43" s="144"/>
      <c r="AP43" s="144"/>
      <c r="AV43" s="142"/>
      <c r="AW43" s="142"/>
      <c r="AX43" s="142"/>
    </row>
    <row r="44" spans="1:50" ht="15.75" thickBot="1">
      <c r="A44" s="6" t="s">
        <v>62</v>
      </c>
      <c r="B44" s="233" t="s">
        <v>8</v>
      </c>
      <c r="C44" s="162"/>
      <c r="D44" s="31"/>
      <c r="E44" s="31"/>
      <c r="F44" s="31">
        <v>0</v>
      </c>
      <c r="G44" s="60">
        <v>0</v>
      </c>
      <c r="H44" s="20"/>
      <c r="I44" s="60">
        <v>0</v>
      </c>
      <c r="J44" s="60">
        <v>0</v>
      </c>
      <c r="K44" s="60"/>
      <c r="L44" s="60"/>
      <c r="M44" s="60"/>
      <c r="N44" s="163">
        <v>0</v>
      </c>
      <c r="O44" s="60"/>
      <c r="P44" s="60">
        <v>0</v>
      </c>
      <c r="Q44" s="60">
        <v>0</v>
      </c>
      <c r="R44" s="60"/>
      <c r="S44" s="60"/>
      <c r="T44" s="60"/>
      <c r="U44" s="31">
        <v>0</v>
      </c>
      <c r="V44" s="60">
        <v>0</v>
      </c>
      <c r="W44" s="60">
        <v>0</v>
      </c>
      <c r="X44" s="60">
        <v>0</v>
      </c>
      <c r="Y44" s="31">
        <v>0</v>
      </c>
      <c r="Z44" s="60">
        <v>0</v>
      </c>
      <c r="AA44" s="61">
        <v>0</v>
      </c>
      <c r="AC44" s="59"/>
      <c r="AD44" s="60"/>
      <c r="AE44" s="60"/>
      <c r="AF44" s="60"/>
      <c r="AG44" s="60"/>
      <c r="AH44" s="60"/>
      <c r="AI44" s="60"/>
      <c r="AJ44" s="60"/>
      <c r="AK44" s="60"/>
      <c r="AL44" s="61"/>
      <c r="AN44" s="142"/>
      <c r="AO44" s="144"/>
      <c r="AP44" s="144"/>
      <c r="AV44" s="142"/>
      <c r="AW44" s="142"/>
      <c r="AX44" s="142"/>
    </row>
    <row r="45" spans="1:50" ht="39" thickBot="1">
      <c r="A45" s="6" t="s">
        <v>63</v>
      </c>
      <c r="B45" s="233" t="s">
        <v>64</v>
      </c>
      <c r="C45" s="165">
        <v>5</v>
      </c>
      <c r="D45" s="32">
        <v>18</v>
      </c>
      <c r="E45" s="32">
        <v>0</v>
      </c>
      <c r="F45" s="32">
        <v>23</v>
      </c>
      <c r="G45" s="32">
        <v>61</v>
      </c>
      <c r="H45" s="20"/>
      <c r="I45" s="32">
        <v>48082.574600000007</v>
      </c>
      <c r="J45" s="32">
        <v>44372.555679999845</v>
      </c>
      <c r="K45" s="32">
        <v>45470.025000000009</v>
      </c>
      <c r="L45" s="32">
        <v>2612.5495999999948</v>
      </c>
      <c r="M45" s="32">
        <v>0</v>
      </c>
      <c r="N45" s="32">
        <v>48082.574600000007</v>
      </c>
      <c r="O45" s="32">
        <v>44372.555679999845</v>
      </c>
      <c r="P45" s="32">
        <v>38798.92</v>
      </c>
      <c r="Q45" s="32">
        <v>13040.049335963638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166">
        <v>0</v>
      </c>
      <c r="AC45" s="62">
        <f t="shared" ref="AC45:AL45" si="7">SUM(AC46:AC48)</f>
        <v>0</v>
      </c>
      <c r="AD45" s="63">
        <f t="shared" si="7"/>
        <v>0</v>
      </c>
      <c r="AE45" s="63">
        <f t="shared" si="7"/>
        <v>0</v>
      </c>
      <c r="AF45" s="63">
        <f t="shared" si="7"/>
        <v>0</v>
      </c>
      <c r="AG45" s="63">
        <f t="shared" si="7"/>
        <v>0</v>
      </c>
      <c r="AH45" s="63">
        <f t="shared" si="7"/>
        <v>0</v>
      </c>
      <c r="AI45" s="63">
        <f t="shared" si="7"/>
        <v>0</v>
      </c>
      <c r="AJ45" s="63">
        <f t="shared" si="7"/>
        <v>0</v>
      </c>
      <c r="AK45" s="63">
        <f t="shared" si="7"/>
        <v>0</v>
      </c>
      <c r="AL45" s="64">
        <f t="shared" si="7"/>
        <v>0</v>
      </c>
      <c r="AN45" s="142"/>
      <c r="AO45" s="144"/>
      <c r="AP45" s="144"/>
      <c r="AV45" s="142"/>
      <c r="AW45" s="142"/>
      <c r="AX45" s="142"/>
    </row>
    <row r="46" spans="1:50">
      <c r="A46" s="10"/>
      <c r="B46" s="245" t="s">
        <v>65</v>
      </c>
      <c r="C46" s="78">
        <v>1</v>
      </c>
      <c r="D46" s="79">
        <v>0</v>
      </c>
      <c r="E46" s="79">
        <v>0</v>
      </c>
      <c r="F46" s="79">
        <v>1</v>
      </c>
      <c r="G46" s="79">
        <v>3</v>
      </c>
      <c r="H46" s="18"/>
      <c r="I46" s="79">
        <v>2100.5200000000004</v>
      </c>
      <c r="J46" s="79">
        <v>1680.4160000000002</v>
      </c>
      <c r="K46" s="79">
        <v>2100.5200000000004</v>
      </c>
      <c r="L46" s="79">
        <v>0</v>
      </c>
      <c r="M46" s="79">
        <v>0</v>
      </c>
      <c r="N46" s="173">
        <v>2100.5200000000004</v>
      </c>
      <c r="O46" s="79">
        <v>1680.4160000000002</v>
      </c>
      <c r="P46" s="79">
        <v>3093.0200000000004</v>
      </c>
      <c r="Q46" s="79">
        <v>618.61529497716947</v>
      </c>
      <c r="R46" s="79"/>
      <c r="S46" s="79"/>
      <c r="T46" s="79"/>
      <c r="U46" s="79">
        <v>0</v>
      </c>
      <c r="V46" s="79">
        <v>0</v>
      </c>
      <c r="W46" s="79">
        <v>0</v>
      </c>
      <c r="X46" s="79">
        <v>0</v>
      </c>
      <c r="Y46" s="79">
        <v>0</v>
      </c>
      <c r="Z46" s="79">
        <v>0</v>
      </c>
      <c r="AA46" s="80">
        <v>0</v>
      </c>
      <c r="AC46" s="78"/>
      <c r="AD46" s="79"/>
      <c r="AE46" s="79"/>
      <c r="AF46" s="79"/>
      <c r="AG46" s="79"/>
      <c r="AH46" s="79"/>
      <c r="AI46" s="79"/>
      <c r="AJ46" s="79"/>
      <c r="AK46" s="79"/>
      <c r="AL46" s="80"/>
      <c r="AN46" s="142"/>
      <c r="AO46" s="144"/>
      <c r="AP46" s="144"/>
      <c r="AV46" s="142"/>
      <c r="AW46" s="142"/>
      <c r="AX46" s="142"/>
    </row>
    <row r="47" spans="1:50">
      <c r="A47" s="11"/>
      <c r="B47" s="246" t="s">
        <v>66</v>
      </c>
      <c r="C47" s="151">
        <v>0</v>
      </c>
      <c r="D47" s="25">
        <v>0</v>
      </c>
      <c r="E47" s="25">
        <v>0</v>
      </c>
      <c r="F47" s="25">
        <v>0</v>
      </c>
      <c r="G47" s="45">
        <v>1</v>
      </c>
      <c r="H47" s="74"/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152">
        <v>0</v>
      </c>
      <c r="O47" s="45">
        <v>0</v>
      </c>
      <c r="P47" s="45">
        <v>2590.6200000000008</v>
      </c>
      <c r="Q47" s="45">
        <v>2590.6200000000008</v>
      </c>
      <c r="R47" s="45"/>
      <c r="S47" s="45"/>
      <c r="T47" s="45"/>
      <c r="U47" s="25">
        <v>0</v>
      </c>
      <c r="V47" s="45">
        <v>0</v>
      </c>
      <c r="W47" s="45">
        <v>0</v>
      </c>
      <c r="X47" s="45">
        <v>0</v>
      </c>
      <c r="Y47" s="25">
        <v>0</v>
      </c>
      <c r="Z47" s="45">
        <v>0</v>
      </c>
      <c r="AA47" s="46">
        <v>0</v>
      </c>
      <c r="AC47" s="44"/>
      <c r="AD47" s="45"/>
      <c r="AE47" s="45"/>
      <c r="AF47" s="45"/>
      <c r="AG47" s="45"/>
      <c r="AH47" s="45"/>
      <c r="AI47" s="45"/>
      <c r="AJ47" s="45"/>
      <c r="AK47" s="45"/>
      <c r="AL47" s="46"/>
      <c r="AN47" s="142"/>
      <c r="AO47" s="144"/>
      <c r="AP47" s="144"/>
      <c r="AV47" s="142"/>
      <c r="AW47" s="142"/>
      <c r="AX47" s="142"/>
    </row>
    <row r="48" spans="1:50" ht="15.75" thickBot="1">
      <c r="A48" s="12"/>
      <c r="B48" s="247" t="s">
        <v>67</v>
      </c>
      <c r="C48" s="168">
        <v>4</v>
      </c>
      <c r="D48" s="33">
        <v>18</v>
      </c>
      <c r="E48" s="33">
        <v>0</v>
      </c>
      <c r="F48" s="33">
        <v>22</v>
      </c>
      <c r="G48" s="68">
        <v>57</v>
      </c>
      <c r="H48" s="74"/>
      <c r="I48" s="68">
        <v>45982.054600000003</v>
      </c>
      <c r="J48" s="68">
        <v>42692.139679999847</v>
      </c>
      <c r="K48" s="68">
        <v>43369.505000000005</v>
      </c>
      <c r="L48" s="68">
        <v>2612.5495999999948</v>
      </c>
      <c r="M48" s="68">
        <v>0</v>
      </c>
      <c r="N48" s="169">
        <v>45982.054600000003</v>
      </c>
      <c r="O48" s="68">
        <v>42692.139679999847</v>
      </c>
      <c r="P48" s="68">
        <v>33115.279999999999</v>
      </c>
      <c r="Q48" s="68">
        <v>9830.8140409864682</v>
      </c>
      <c r="R48" s="68"/>
      <c r="S48" s="68"/>
      <c r="T48" s="68"/>
      <c r="U48" s="33">
        <v>0</v>
      </c>
      <c r="V48" s="68">
        <v>0</v>
      </c>
      <c r="W48" s="68">
        <v>0</v>
      </c>
      <c r="X48" s="68">
        <v>0</v>
      </c>
      <c r="Y48" s="33">
        <v>0</v>
      </c>
      <c r="Z48" s="68">
        <v>0</v>
      </c>
      <c r="AA48" s="69">
        <v>0</v>
      </c>
      <c r="AC48" s="73"/>
      <c r="AD48" s="68"/>
      <c r="AE48" s="68"/>
      <c r="AF48" s="68"/>
      <c r="AG48" s="68"/>
      <c r="AH48" s="68"/>
      <c r="AI48" s="68"/>
      <c r="AJ48" s="68"/>
      <c r="AK48" s="68"/>
      <c r="AL48" s="69"/>
      <c r="AN48" s="142"/>
      <c r="AO48" s="144"/>
      <c r="AP48" s="144"/>
      <c r="AV48" s="142"/>
      <c r="AW48" s="142"/>
      <c r="AX48" s="142"/>
    </row>
    <row r="49" spans="1:50" ht="15.75" thickBot="1">
      <c r="A49" s="6" t="s">
        <v>68</v>
      </c>
      <c r="B49" s="233" t="s">
        <v>9</v>
      </c>
      <c r="C49" s="174">
        <v>0</v>
      </c>
      <c r="D49" s="175">
        <v>0</v>
      </c>
      <c r="E49" s="175">
        <v>0</v>
      </c>
      <c r="F49" s="175">
        <v>0</v>
      </c>
      <c r="G49" s="66"/>
      <c r="H49" s="178"/>
      <c r="I49" s="66">
        <v>0</v>
      </c>
      <c r="J49" s="66"/>
      <c r="K49" s="66">
        <v>0</v>
      </c>
      <c r="L49" s="66">
        <v>0</v>
      </c>
      <c r="M49" s="66">
        <v>0</v>
      </c>
      <c r="N49" s="176">
        <v>0</v>
      </c>
      <c r="O49" s="176"/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175">
        <v>0</v>
      </c>
      <c r="V49" s="66">
        <v>0</v>
      </c>
      <c r="W49" s="66">
        <v>0</v>
      </c>
      <c r="X49" s="66">
        <v>0</v>
      </c>
      <c r="Y49" s="175">
        <v>0</v>
      </c>
      <c r="Z49" s="66">
        <v>0</v>
      </c>
      <c r="AA49" s="67">
        <v>0</v>
      </c>
      <c r="AC49" s="65"/>
      <c r="AD49" s="66"/>
      <c r="AE49" s="66"/>
      <c r="AF49" s="66"/>
      <c r="AG49" s="66"/>
      <c r="AH49" s="66"/>
      <c r="AI49" s="66"/>
      <c r="AJ49" s="66"/>
      <c r="AK49" s="66"/>
      <c r="AL49" s="67"/>
      <c r="AN49" s="142"/>
      <c r="AO49" s="144"/>
      <c r="AP49" s="144"/>
      <c r="AV49" s="142"/>
      <c r="AW49" s="142"/>
      <c r="AX49" s="142"/>
    </row>
    <row r="50" spans="1:50" ht="14.45" customHeight="1" thickBot="1">
      <c r="A50" s="267" t="s">
        <v>69</v>
      </c>
      <c r="B50" s="268"/>
      <c r="C50" s="23">
        <f>C11+C16+C17+C20+C21+C24+C28+C29+C30+C33+C34+C37+C38+C39+C40+C44+C45+C49</f>
        <v>2724</v>
      </c>
      <c r="D50" s="8">
        <f>D11+D16+D17+D20+D21+D24+D28+D29+D30+D33+D34+D37+D38+D39+D40+D44+D45+D49</f>
        <v>111703</v>
      </c>
      <c r="E50" s="8">
        <f>E11+E16+E17+E20+E21+E24+E28+E29+E30+E33+E34+E37+E38+E39+E40+E44+E45+E49</f>
        <v>6</v>
      </c>
      <c r="F50" s="8">
        <f>F11+F16+F17+F20+F21+F24+F28+F29+F30+F33+F34+F37+F38+F39+F40+F44+F45+F49</f>
        <v>114433</v>
      </c>
      <c r="G50" s="8">
        <f>G11+G16+G17+G20+G21+G24+G28+G29+G30+G33+G34+G37+G38+G39+G40+G44+G45+G49</f>
        <v>43804</v>
      </c>
      <c r="H50" s="8">
        <f t="shared" ref="H50:AA50" si="8">H11+H16+H17+H20+H21+H24+H28+H29+H30+H33+H34+H37+H38+H39+H40+H44+H45+H49</f>
        <v>114251</v>
      </c>
      <c r="I50" s="8">
        <f t="shared" si="8"/>
        <v>3465994.576703582</v>
      </c>
      <c r="J50" s="8">
        <f t="shared" si="8"/>
        <v>2793642.9818130927</v>
      </c>
      <c r="K50" s="8">
        <f t="shared" si="8"/>
        <v>2894553.4765913249</v>
      </c>
      <c r="L50" s="8">
        <f t="shared" si="8"/>
        <v>512969.48184788821</v>
      </c>
      <c r="M50" s="8">
        <f t="shared" si="8"/>
        <v>7543.66</v>
      </c>
      <c r="N50" s="8">
        <f t="shared" si="8"/>
        <v>3415066.6184392134</v>
      </c>
      <c r="O50" s="8">
        <f t="shared" si="8"/>
        <v>2750853.7916192245</v>
      </c>
      <c r="P50" s="8">
        <f t="shared" si="8"/>
        <v>3141485.5737925777</v>
      </c>
      <c r="Q50" s="8">
        <f t="shared" si="8"/>
        <v>680183.28594129649</v>
      </c>
      <c r="R50" s="8">
        <f t="shared" si="8"/>
        <v>527193.05666666769</v>
      </c>
      <c r="S50" s="8">
        <f t="shared" si="8"/>
        <v>295785.68277777766</v>
      </c>
      <c r="T50" s="8">
        <f t="shared" si="8"/>
        <v>0</v>
      </c>
      <c r="U50" s="8">
        <f>U11+U16+U17+U20+U21+U24+U28+U29+U30+U33+U34+U37+U38+U39+U40+U44+U45+U49</f>
        <v>822978.73944444535</v>
      </c>
      <c r="V50" s="8">
        <f t="shared" si="8"/>
        <v>192264.74566666747</v>
      </c>
      <c r="W50" s="8">
        <f t="shared" si="8"/>
        <v>105497.37077777789</v>
      </c>
      <c r="X50" s="8">
        <f t="shared" si="8"/>
        <v>0</v>
      </c>
      <c r="Y50" s="8">
        <f t="shared" si="8"/>
        <v>297762.11644444533</v>
      </c>
      <c r="Z50" s="8">
        <f t="shared" si="8"/>
        <v>699723.31261973223</v>
      </c>
      <c r="AA50" s="9">
        <f t="shared" si="8"/>
        <v>204395.02161973214</v>
      </c>
      <c r="AC50" s="23">
        <f t="shared" ref="AC50:AL50" si="9">AC11+AC16+AC17+AC20+AC21+AC24+AC28+AC29+AC30+AC33+AC34+AC37+AC38+AC39+AC40+AC44+AC45+AC49</f>
        <v>0</v>
      </c>
      <c r="AD50" s="8">
        <f t="shared" si="9"/>
        <v>0</v>
      </c>
      <c r="AE50" s="8">
        <f t="shared" si="9"/>
        <v>0</v>
      </c>
      <c r="AF50" s="8">
        <f t="shared" si="9"/>
        <v>0</v>
      </c>
      <c r="AG50" s="8">
        <f t="shared" si="9"/>
        <v>0</v>
      </c>
      <c r="AH50" s="8">
        <f t="shared" si="9"/>
        <v>0</v>
      </c>
      <c r="AI50" s="8">
        <f t="shared" si="9"/>
        <v>0</v>
      </c>
      <c r="AJ50" s="8">
        <f t="shared" si="9"/>
        <v>0</v>
      </c>
      <c r="AK50" s="8">
        <f t="shared" si="9"/>
        <v>0</v>
      </c>
      <c r="AL50" s="9">
        <f t="shared" si="9"/>
        <v>0</v>
      </c>
      <c r="AN50" s="142"/>
      <c r="AO50" s="144"/>
      <c r="AP50" s="144"/>
      <c r="AV50" s="142"/>
      <c r="AW50" s="142"/>
      <c r="AX50" s="142"/>
    </row>
    <row r="53" spans="1:50">
      <c r="Q53" s="142"/>
    </row>
  </sheetData>
  <mergeCells count="38">
    <mergeCell ref="A1:B1"/>
    <mergeCell ref="A8:A10"/>
    <mergeCell ref="B8:B10"/>
    <mergeCell ref="C9:F9"/>
    <mergeCell ref="C8:G8"/>
    <mergeCell ref="P8:Q8"/>
    <mergeCell ref="P9:P10"/>
    <mergeCell ref="AA9:AA10"/>
    <mergeCell ref="Q9:Q10"/>
    <mergeCell ref="R8:Y8"/>
    <mergeCell ref="V9:Y9"/>
    <mergeCell ref="H8:H10"/>
    <mergeCell ref="I8:J8"/>
    <mergeCell ref="I9:I10"/>
    <mergeCell ref="J9:J10"/>
    <mergeCell ref="K8:O8"/>
    <mergeCell ref="K9:N9"/>
    <mergeCell ref="AC8:AD8"/>
    <mergeCell ref="AC9:AC10"/>
    <mergeCell ref="AD9:AD10"/>
    <mergeCell ref="Z8:AA8"/>
    <mergeCell ref="Z9:Z10"/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Otar Kandelaki</cp:lastModifiedBy>
  <cp:lastPrinted>2017-10-18T12:38:28Z</cp:lastPrinted>
  <dcterms:created xsi:type="dcterms:W3CDTF">1996-10-14T23:33:28Z</dcterms:created>
  <dcterms:modified xsi:type="dcterms:W3CDTF">2022-05-31T08:16:22Z</dcterms:modified>
</cp:coreProperties>
</file>